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A5A0F398-BFB1-4B26-B0EF-062481FF5407}" xr6:coauthVersionLast="47" xr6:coauthVersionMax="47" xr10:uidLastSave="{00000000-0000-0000-0000-000000000000}"/>
  <bookViews>
    <workbookView xWindow="-120" yWindow="-16320" windowWidth="29040" windowHeight="15840" tabRatio="860" activeTab="8"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４月】" sheetId="19" r:id="rId7"/>
    <sheet name="B②_自動予算仕訳【翌２月】" sheetId="20" r:id="rId8"/>
    <sheet name="B④_予算元帳" sheetId="21" r:id="rId9"/>
  </sheets>
  <externalReferences>
    <externalReference r:id="rId10"/>
    <externalReference r:id="rId11"/>
    <externalReference r:id="rId12"/>
  </externalReference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B②_自動予算仕訳【４月】!$B$1:$U$113</definedName>
    <definedName name="_xlnm.Print_Area" localSheetId="7">B②_自動予算仕訳【翌２月】!$B$1:$U$113</definedName>
    <definedName name="_xlnm.Print_Area" localSheetId="8">B④_予算元帳!$B$1:$U$251</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B②_自動予算仕訳【４月】!$14:$18</definedName>
    <definedName name="_xlnm.Print_Titles" localSheetId="7">B②_自動予算仕訳【翌２月】!$14:$18</definedName>
    <definedName name="_xlnm.Print_Titles" localSheetId="8">B④_予算元帳!$1:$3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53" i="21" l="1"/>
  <c r="C7" i="21"/>
  <c r="B7" i="21"/>
  <c r="B3" i="21"/>
  <c r="S117" i="18" l="1"/>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U57" i="18" s="1"/>
  <c r="S38" i="18"/>
  <c r="T26" i="18"/>
  <c r="T38" i="18" s="1"/>
  <c r="O43" i="18"/>
  <c r="O55" i="18" s="1"/>
  <c r="T83" i="18"/>
  <c r="O103" i="18" l="1"/>
  <c r="O107" i="18" s="1"/>
  <c r="O111" i="18" s="1"/>
  <c r="O63" i="18"/>
  <c r="P87" i="18"/>
  <c r="P99" i="18" s="1"/>
  <c r="U85" i="18"/>
  <c r="O59" i="18"/>
  <c r="P43" i="18"/>
  <c r="P55" i="18" s="1"/>
  <c r="P63" i="18" l="1"/>
  <c r="Q87" i="18"/>
  <c r="Q99" i="18" s="1"/>
  <c r="P103" i="18"/>
  <c r="P107" i="18" s="1"/>
  <c r="P111" i="18" s="1"/>
  <c r="P59" i="18"/>
  <c r="Q43" i="18"/>
  <c r="Q55" i="18" s="1"/>
  <c r="Q63" i="18" l="1"/>
  <c r="R87" i="18"/>
  <c r="R99" i="18" s="1"/>
  <c r="Q103" i="18"/>
  <c r="Q107" i="18" s="1"/>
  <c r="Q111" i="18" s="1"/>
  <c r="Q59" i="18"/>
  <c r="R43" i="18"/>
  <c r="R55" i="18" s="1"/>
  <c r="R63" i="18" l="1"/>
  <c r="R103" i="18"/>
  <c r="R107" i="18" s="1"/>
  <c r="R111" i="18" s="1"/>
  <c r="S87" i="18"/>
  <c r="S99" i="18" s="1"/>
  <c r="R59" i="18"/>
  <c r="S43" i="18"/>
  <c r="S55" i="18" s="1"/>
  <c r="N89" i="18" l="1"/>
  <c r="N101" i="18" s="1"/>
  <c r="N105" i="18" s="1"/>
  <c r="N109" i="18" s="1"/>
  <c r="N113" i="18" s="1"/>
  <c r="S63" i="18"/>
  <c r="S103" i="18"/>
  <c r="S107" i="18" s="1"/>
  <c r="S111" i="18" s="1"/>
  <c r="S59" i="18"/>
  <c r="N45" i="18"/>
  <c r="N57" i="18" s="1"/>
  <c r="O89" i="18" l="1"/>
  <c r="O101" i="18" s="1"/>
  <c r="N65" i="18"/>
  <c r="O45" i="18"/>
  <c r="O57" i="18" s="1"/>
  <c r="N61" i="18"/>
  <c r="T67" i="18"/>
  <c r="T115" i="18" s="1"/>
  <c r="O105" i="18" l="1"/>
  <c r="O109" i="18" s="1"/>
  <c r="O113" i="18" s="1"/>
  <c r="O65" i="18"/>
  <c r="P89" i="18"/>
  <c r="P101" i="18" s="1"/>
  <c r="T111" i="18"/>
  <c r="O61" i="18"/>
  <c r="P45" i="18"/>
  <c r="P57" i="18" s="1"/>
  <c r="P65" i="18" l="1"/>
  <c r="Q89" i="18"/>
  <c r="Q101" i="18" s="1"/>
  <c r="P105" i="18"/>
  <c r="P109" i="18" s="1"/>
  <c r="P113" i="18" s="1"/>
  <c r="P61" i="18"/>
  <c r="Q45" i="18"/>
  <c r="Q57" i="18" s="1"/>
  <c r="Q65" i="18" l="1"/>
  <c r="Q105" i="18"/>
  <c r="Q109" i="18" s="1"/>
  <c r="Q113" i="18" s="1"/>
  <c r="R89" i="18"/>
  <c r="R101" i="18" s="1"/>
  <c r="R65" i="18" s="1"/>
  <c r="R45" i="18"/>
  <c r="R57" i="18" s="1"/>
  <c r="Q61" i="18"/>
  <c r="R105" i="18" l="1"/>
  <c r="R109" i="18" s="1"/>
  <c r="R113" i="18" s="1"/>
  <c r="R117" i="18" s="1"/>
  <c r="S89" i="18"/>
  <c r="S101" i="18" s="1"/>
  <c r="S45" i="18"/>
  <c r="R61" i="18"/>
  <c r="S105" i="18" l="1"/>
  <c r="S109" i="18" s="1"/>
  <c r="S113" i="18" s="1"/>
  <c r="S57" i="18"/>
  <c r="S65" i="18" s="1"/>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P40" i="16" s="1"/>
  <c r="O28" i="16"/>
  <c r="N28" i="16"/>
  <c r="M28" i="16"/>
  <c r="R26" i="16"/>
  <c r="Q26" i="16"/>
  <c r="P26" i="16"/>
  <c r="O26" i="16"/>
  <c r="N26" i="16"/>
  <c r="N58" i="16" s="1"/>
  <c r="M26" i="16"/>
  <c r="R24" i="16"/>
  <c r="R56" i="16" s="1"/>
  <c r="Q24" i="16"/>
  <c r="P24" i="16"/>
  <c r="O24" i="16"/>
  <c r="N24" i="16"/>
  <c r="M24" i="16"/>
  <c r="B5" i="16"/>
  <c r="M2" i="16"/>
  <c r="J2" i="16"/>
  <c r="R58" i="16"/>
  <c r="F7" i="16"/>
  <c r="C7" i="16"/>
  <c r="B7" i="16"/>
  <c r="G3" i="16"/>
  <c r="P42" i="16" l="1"/>
  <c r="P56" i="16"/>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R46" i="16"/>
  <c r="R50" i="16" s="1"/>
  <c r="R54" i="16" s="1"/>
  <c r="S87" i="6"/>
  <c r="T83" i="6"/>
  <c r="T87" i="6" s="1"/>
  <c r="S46" i="16" l="1"/>
  <c r="T46" i="16" s="1"/>
  <c r="P54" i="16"/>
  <c r="S54" i="16" s="1"/>
  <c r="S50" i="16"/>
  <c r="T50" i="16" s="1"/>
  <c r="S58" i="16" l="1"/>
  <c r="T54" i="16"/>
  <c r="T58" i="16" s="1"/>
</calcChain>
</file>

<file path=xl/sharedStrings.xml><?xml version="1.0" encoding="utf-8"?>
<sst xmlns="http://schemas.openxmlformats.org/spreadsheetml/2006/main" count="2002" uniqueCount="413">
  <si>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</si>
  <si>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</si>
  <si>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</si>
  <si>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</si>
  <si>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</si>
  <si>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</si>
  <si>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</si>
  <si>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</si>
  <si>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</si>
  <si>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</si>
  <si>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</si>
  <si>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</si>
  <si>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</si>
  <si>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</si>
  <si>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</si>
  <si>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</si>
  <si>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</si>
  <si>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</si>
  <si>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</si>
  <si>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</si>
  <si>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</si>
  <si>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</si>
  <si>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</si>
  <si>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</si>
  <si>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</si>
  <si>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</si>
  <si>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</si>
  <si>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</si>
  <si>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</si>
  <si>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</si>
  <si>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</si>
  <si>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</si>
  <si>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</si>
  <si>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</si>
  <si>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</si>
  <si>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</si>
  <si>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</si>
  <si>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</si>
  <si>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</si>
  <si>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</si>
  <si>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</si>
  <si>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</si>
  <si>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</si>
  <si>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</si>
  <si>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</si>
  <si>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</si>
  <si>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</si>
  <si>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</si>
  <si>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</si>
  <si>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</si>
  <si>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</si>
  <si>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</si>
  <si>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</si>
  <si>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</si>
  <si>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</si>
  <si>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</si>
  <si>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</si>
  <si>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</si>
  <si>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</si>
  <si>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</si>
  <si>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</si>
  <si>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</si>
  <si>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</si>
  <si>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</si>
  <si>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</si>
  <si>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</si>
  <si>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</si>
  <si>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</si>
  <si>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</si>
  <si>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</si>
  <si>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</si>
  <si>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</si>
  <si>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</si>
  <si>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</si>
  <si>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</si>
  <si>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</si>
  <si>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</si>
  <si>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</si>
  <si>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</si>
  <si>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</si>
  <si>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</si>
  <si>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</si>
  <si>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</si>
  <si>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</si>
  <si>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</si>
  <si>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</si>
  <si>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</si>
  <si>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</si>
  <si>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</si>
  <si>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</si>
  <si>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</si>
  <si>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</si>
  <si>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</si>
  <si>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</si>
  <si>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</si>
  <si>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</si>
  <si>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</si>
  <si>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</si>
  <si>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</si>
  <si>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</si>
  <si>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</si>
  <si>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</si>
  <si>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</si>
  <si>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</si>
  <si>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</si>
  <si>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</si>
  <si>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</si>
  <si>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</si>
  <si>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</si>
  <si>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</si>
  <si>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</si>
  <si>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</si>
  <si>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</si>
  <si>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</si>
  <si>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</si>
  <si>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</si>
  <si>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</si>
  <si>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</si>
  <si>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</si>
  <si>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</si>
  <si>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</si>
  <si>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</si>
  <si>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</si>
  <si>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</si>
  <si>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</si>
  <si>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</si>
  <si>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</si>
  <si>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</si>
  <si>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</si>
  <si>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</si>
  <si>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</si>
  <si>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</si>
  <si>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</si>
  <si>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</si>
  <si>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</si>
  <si>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</si>
  <si>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</si>
  <si>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</si>
  <si>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</si>
  <si>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</si>
  <si>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</si>
  <si>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</si>
  <si>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</si>
  <si>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</si>
  <si>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</si>
  <si>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4/30</t>
    <phoneticPr fontId="1"/>
  </si>
  <si>
    <t>KPI_受注高  ② 10,000千円</t>
    <rPh sb="4" eb="7">
      <t>ジュチュウダカ</t>
    </rPh>
    <rPh sb="17" eb="19">
      <t>センエン</t>
    </rPh>
    <phoneticPr fontId="1"/>
  </si>
  <si>
    <t>　／KPI_受注高増加理由</t>
    <rPh sb="6" eb="8">
      <t>ジュチュウ</t>
    </rPh>
    <rPh sb="8" eb="9">
      <t>ダカ</t>
    </rPh>
    <rPh sb="9" eb="11">
      <t>ゾウカ</t>
    </rPh>
    <rPh sb="11" eb="13">
      <t>リユウ</t>
    </rPh>
    <phoneticPr fontId="1"/>
  </si>
  <si>
    <t>　　　：新規受注　②　10,000千円</t>
    <rPh sb="4" eb="6">
      <t>シンキ</t>
    </rPh>
    <rPh sb="6" eb="8">
      <t>ジュチュウ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</si>
  <si>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</si>
  <si>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</si>
  <si>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</si>
  <si>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</si>
  <si>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</si>
  <si>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</si>
  <si>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</si>
  <si>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</si>
  <si>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</si>
  <si>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</si>
  <si>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</si>
  <si>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</si>
  <si>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</si>
  <si>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　　　　/KPI_総工事原価⑧</t>
    <rPh sb="9" eb="10">
      <t>ソウ</t>
    </rPh>
    <rPh sb="10" eb="12">
      <t>コウジ</t>
    </rPh>
    <rPh sb="12" eb="14">
      <t>ゲンカ</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</si>
  <si>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</si>
  <si>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</si>
  <si>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</si>
  <si>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5/31 (決済条件：翌月振込入金)</t>
    <rPh sb="6" eb="10">
      <t>ケッサイジョウケン</t>
    </rPh>
    <rPh sb="11" eb="13">
      <t>ヨクゲツ</t>
    </rPh>
    <rPh sb="13" eb="15">
      <t>フリコミ</t>
    </rPh>
    <rPh sb="15" eb="17">
      <t>ニュウキン</t>
    </rPh>
    <phoneticPr fontId="1"/>
  </si>
  <si>
    <t>5/31 (決済条件：翌月振込支払)</t>
    <rPh sb="6" eb="10">
      <t>ケッサイジョウケン</t>
    </rPh>
    <rPh sb="11" eb="13">
      <t>ヨクゲツ</t>
    </rPh>
    <rPh sb="13" eb="15">
      <t>フリコミ</t>
    </rPh>
    <rPh sb="15" eb="17">
      <t>シハライ</t>
    </rPh>
    <phoneticPr fontId="1"/>
  </si>
  <si>
    <t>⑰</t>
    <phoneticPr fontId="1"/>
  </si>
  <si>
    <t>4/30　消費税計算四捨五入</t>
    <rPh sb="5" eb="8">
      <t>ショウヒゼイ</t>
    </rPh>
    <rPh sb="8" eb="10">
      <t>ケイサン</t>
    </rPh>
    <rPh sb="10" eb="14">
      <t>シシャゴニュウ</t>
    </rPh>
    <phoneticPr fontId="1"/>
  </si>
  <si>
    <t>⑱</t>
    <phoneticPr fontId="1"/>
  </si>
  <si>
    <t>⑲</t>
    <phoneticPr fontId="1"/>
  </si>
  <si>
    <t>⑳</t>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</si>
  <si>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</si>
  <si>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</si>
  <si>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</si>
  <si>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</si>
  <si>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KPI_受注高②</t>
    <rPh sb="4" eb="7">
      <t>ジュチュウダカ</t>
    </rPh>
    <phoneticPr fontId="1"/>
  </si>
  <si>
    <t>　　　：新規受注　②</t>
    <rPh sb="4" eb="6">
      <t>シンキ</t>
    </rPh>
    <rPh sb="6" eb="8">
      <t>ジュチュウ</t>
    </rPh>
    <phoneticPr fontId="1"/>
  </si>
  <si>
    <t>　：売上計上⓷</t>
    <rPh sb="2" eb="4">
      <t>ウリアゲ</t>
    </rPh>
    <rPh sb="4" eb="6">
      <t>ケイジョウ</t>
    </rPh>
    <phoneticPr fontId="1"/>
  </si>
  <si>
    <t>　　　　/KPI_受注高③</t>
    <rPh sb="9" eb="12">
      <t>ジュチュウダカ</t>
    </rPh>
    <phoneticPr fontId="1"/>
  </si>
  <si>
    <t>①＋②－③＝④</t>
    <phoneticPr fontId="1"/>
  </si>
  <si>
    <t>⓸＝⓹</t>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</si>
  <si>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</si>
  <si>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</si>
  <si>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</si>
  <si>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</si>
  <si>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</si>
  <si>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</si>
  <si>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</si>
  <si>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</si>
  <si>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 xml:space="preserve">         BS未払消費税等⑫’</t>
    <phoneticPr fontId="1"/>
  </si>
  <si>
    <t>BS売掛金⑫”/PL売上高⑫</t>
    <rPh sb="2" eb="5">
      <t>ウリカケキン</t>
    </rPh>
    <phoneticPr fontId="1"/>
  </si>
  <si>
    <t>BS現金預金⑫”/BS売掛金⑫”</t>
    <rPh sb="2" eb="4">
      <t>ゲンキン</t>
    </rPh>
    <rPh sb="4" eb="6">
      <t>ヨキン</t>
    </rPh>
    <rPh sb="11" eb="14">
      <t>ウリカケキン</t>
    </rPh>
    <phoneticPr fontId="1"/>
  </si>
  <si>
    <t>⑫入力
⑫×10%=⑫’
⑫＋⑫’＝⑫”</t>
    <rPh sb="1" eb="3">
      <t>ニュウリョク</t>
    </rPh>
    <phoneticPr fontId="1"/>
  </si>
  <si>
    <t>CR労務費⑬</t>
    <rPh sb="2" eb="5">
      <t>ロウムヒ</t>
    </rPh>
    <phoneticPr fontId="1"/>
  </si>
  <si>
    <t>　/BS_現金預金⑬</t>
    <rPh sb="5" eb="7">
      <t>ゲンキン</t>
    </rPh>
    <rPh sb="7" eb="9">
      <t>ヨキン</t>
    </rPh>
    <phoneticPr fontId="1"/>
  </si>
  <si>
    <t>BS未払消費税等⑭’</t>
    <rPh sb="2" eb="4">
      <t>ミハラ</t>
    </rPh>
    <rPh sb="4" eb="7">
      <t>ショウヒゼイ</t>
    </rPh>
    <rPh sb="7" eb="8">
      <t>ナド</t>
    </rPh>
    <phoneticPr fontId="1"/>
  </si>
  <si>
    <t>CR外注費⑭/BS_買掛金⑭”</t>
    <rPh sb="2" eb="5">
      <t>ガイチュウヒ</t>
    </rPh>
    <phoneticPr fontId="1"/>
  </si>
  <si>
    <t>BS買掛金⑭”/BS現金預金⑭”</t>
    <rPh sb="2" eb="5">
      <t>カイカケキン</t>
    </rPh>
    <rPh sb="10" eb="12">
      <t>ゲンキン</t>
    </rPh>
    <rPh sb="12" eb="14">
      <t>ヨキン</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</si>
  <si>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</si>
  <si>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</si>
  <si>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</si>
  <si>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</si>
  <si>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</si>
  <si>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</si>
  <si>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BS仕掛品⑱</t>
    <rPh sb="2" eb="5">
      <t>シカカリヒン</t>
    </rPh>
    <phoneticPr fontId="1"/>
  </si>
  <si>
    <t xml:space="preserve">  　　　/CR 仕掛品増減高⑱</t>
    <rPh sb="9" eb="12">
      <t>シカカリヒン</t>
    </rPh>
    <rPh sb="12" eb="14">
      <t>ゾウゲン</t>
    </rPh>
    <rPh sb="14" eb="15">
      <t>ダカ</t>
    </rPh>
    <phoneticPr fontId="1"/>
  </si>
  <si>
    <t>　　　　/BS仕掛品⑲</t>
    <rPh sb="7" eb="10">
      <t>シカカリヒン</t>
    </rPh>
    <phoneticPr fontId="1"/>
  </si>
  <si>
    <t>CR 仕掛品増減高⑲</t>
    <rPh sb="3" eb="6">
      <t>シカカリヒン</t>
    </rPh>
    <rPh sb="6" eb="8">
      <t>ゾウゲン</t>
    </rPh>
    <rPh sb="8" eb="9">
      <t>ダカ</t>
    </rPh>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</si>
  <si>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</si>
  <si>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</si>
  <si>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</si>
  <si>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</si>
  <si>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</si>
  <si>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</si>
  <si>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</si>
  <si>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</si>
  <si>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</si>
  <si>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t>集計科目</t>
    <rPh sb="0" eb="4">
      <t>シュウケイカモク</t>
    </rPh>
    <phoneticPr fontId="1"/>
  </si>
  <si>
    <t>CR_労務費⑬ 200千円</t>
    <rPh sb="3" eb="6">
      <t>ロウムヒ</t>
    </rPh>
    <rPh sb="11" eb="13">
      <t>センエン</t>
    </rPh>
    <phoneticPr fontId="1"/>
  </si>
  <si>
    <t>　/BS_現金預金⑬　200千円</t>
    <rPh sb="5" eb="7">
      <t>ゲンキン</t>
    </rPh>
    <rPh sb="7" eb="9">
      <t>ヨキン</t>
    </rPh>
    <rPh sb="14" eb="16">
      <t>センエン</t>
    </rPh>
    <phoneticPr fontId="1"/>
  </si>
  <si>
    <t>CR_外注費⑭          100千円</t>
    <rPh sb="3" eb="6">
      <t>ガイチュウヒ</t>
    </rPh>
    <rPh sb="20" eb="22">
      <t>センエン</t>
    </rPh>
    <phoneticPr fontId="1"/>
  </si>
  <si>
    <t>BS_未払消費税等⑭’  10千円</t>
    <rPh sb="3" eb="5">
      <t>ミハラ</t>
    </rPh>
    <rPh sb="5" eb="8">
      <t>ショウヒゼイ</t>
    </rPh>
    <rPh sb="8" eb="9">
      <t>ナド</t>
    </rPh>
    <rPh sb="15" eb="17">
      <t>センエン</t>
    </rPh>
    <phoneticPr fontId="1"/>
  </si>
  <si>
    <t>　　　　/BS_買掛金⑭”　110千円</t>
    <rPh sb="17" eb="19">
      <t>センエン</t>
    </rPh>
    <phoneticPr fontId="1"/>
  </si>
  <si>
    <t>　　　　/BS_現金預金⑭”　110千円</t>
    <rPh sb="8" eb="10">
      <t>ゲンキン</t>
    </rPh>
    <rPh sb="10" eb="12">
      <t>ヨキン</t>
    </rPh>
    <rPh sb="18" eb="20">
      <t>センエン</t>
    </rPh>
    <phoneticPr fontId="1"/>
  </si>
  <si>
    <t>CR_その他経費　⑮ 45千円</t>
    <rPh sb="5" eb="6">
      <t>タ</t>
    </rPh>
    <rPh sb="6" eb="8">
      <t>ケイヒ</t>
    </rPh>
    <rPh sb="13" eb="15">
      <t>センエン</t>
    </rPh>
    <phoneticPr fontId="1"/>
  </si>
  <si>
    <t>BS_未払消費税等⑮’  ５千円</t>
    <rPh sb="3" eb="5">
      <t>ミハラ</t>
    </rPh>
    <rPh sb="5" eb="8">
      <t>ショウヒゼイ</t>
    </rPh>
    <rPh sb="8" eb="9">
      <t>ナド</t>
    </rPh>
    <rPh sb="14" eb="16">
      <t>センエン</t>
    </rPh>
    <phoneticPr fontId="1"/>
  </si>
  <si>
    <t>　　　　/BS_未払金　⑮”　５0千円</t>
    <rPh sb="8" eb="10">
      <t>ミハラ</t>
    </rPh>
    <rPh sb="10" eb="11">
      <t>キン</t>
    </rPh>
    <rPh sb="17" eb="19">
      <t>センエン</t>
    </rPh>
    <phoneticPr fontId="1"/>
  </si>
  <si>
    <t>BS_未払金⑮”　5０千円</t>
    <rPh sb="3" eb="6">
      <t>ミハライキン</t>
    </rPh>
    <rPh sb="11" eb="13">
      <t>センエン</t>
    </rPh>
    <phoneticPr fontId="1"/>
  </si>
  <si>
    <t>　　　　/BS_現金預金_⑮”　５0千円</t>
    <rPh sb="8" eb="10">
      <t>ゲンキン</t>
    </rPh>
    <rPh sb="10" eb="12">
      <t>ヨキン</t>
    </rPh>
    <rPh sb="18" eb="20">
      <t>センエン</t>
    </rPh>
    <phoneticPr fontId="1"/>
  </si>
  <si>
    <t>BS_仕掛品　⑱345千円</t>
    <rPh sb="3" eb="6">
      <t>シカカリヒン</t>
    </rPh>
    <rPh sb="11" eb="13">
      <t>センエン</t>
    </rPh>
    <phoneticPr fontId="1"/>
  </si>
  <si>
    <t>　　　　/ CR_仕掛品の増減高⑱345千円</t>
    <rPh sb="9" eb="12">
      <t>シカカリヒン</t>
    </rPh>
    <rPh sb="13" eb="16">
      <t>ゾウゲンダカ</t>
    </rPh>
    <rPh sb="20" eb="22">
      <t>センエン</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</si>
  <si>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</si>
  <si>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</si>
  <si>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</si>
  <si>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</si>
  <si>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</si>
  <si>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</si>
  <si>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</si>
  <si>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BS_買掛金⑭”　110千円</t>
    <rPh sb="3" eb="6">
      <t>カイカケキン</t>
    </rPh>
    <rPh sb="12" eb="14">
      <t>センエン</t>
    </rPh>
    <phoneticPr fontId="1"/>
  </si>
  <si>
    <t>CR_仕掛品の増減高　⑲　－千円</t>
    <rPh sb="14" eb="16">
      <t>センエン</t>
    </rPh>
    <phoneticPr fontId="1"/>
  </si>
  <si>
    <t>　　　　/ BS_仕掛品　⑲　　－千円</t>
    <rPh sb="9" eb="11">
      <t>シカカリ</t>
    </rPh>
    <rPh sb="11" eb="12">
      <t>ヒン</t>
    </rPh>
    <rPh sb="17" eb="18">
      <t>セン</t>
    </rPh>
    <rPh sb="18" eb="19">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</si>
  <si>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予算会計システムを利用した場合の入力画面の予算仕訳登録に従って４月分の予算仕訳を完成させなさい。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2" eb="144">
      <t>ツキブン</t>
    </rPh>
    <rPh sb="145" eb="147">
      <t>ヨサン</t>
    </rPh>
    <rPh sb="147" eb="149">
      <t>シワケ</t>
    </rPh>
    <rPh sb="150" eb="152">
      <t>カンセイ</t>
    </rPh>
    <phoneticPr fontId="1"/>
  </si>
  <si>
    <t>予算会計システム_予算仕訳自動計上【翌２月入力分】</t>
    <rPh sb="0" eb="4">
      <t>ヨサンカイケイ</t>
    </rPh>
    <rPh sb="9" eb="13">
      <t>ヨサンシワケ</t>
    </rPh>
    <rPh sb="13" eb="17">
      <t>ジドウケイジョウ</t>
    </rPh>
    <rPh sb="18" eb="19">
      <t>ヨク</t>
    </rPh>
    <rPh sb="20" eb="21">
      <t>ツキ</t>
    </rPh>
    <rPh sb="21" eb="23">
      <t>ニュウリョク</t>
    </rPh>
    <rPh sb="23" eb="24">
      <t>ブン</t>
    </rPh>
    <phoneticPr fontId="1"/>
  </si>
  <si>
    <t>翌2/28</t>
    <rPh sb="0" eb="1">
      <t>ヨク</t>
    </rPh>
    <phoneticPr fontId="1"/>
  </si>
  <si>
    <t>KPI_受注高  ② -千円</t>
    <rPh sb="4" eb="7">
      <t>ジュチュウダカ</t>
    </rPh>
    <rPh sb="12" eb="14">
      <t>センエン</t>
    </rPh>
    <phoneticPr fontId="1"/>
  </si>
  <si>
    <t>　　　：新規受注　②　-千円</t>
    <rPh sb="4" eb="6">
      <t>シンキ</t>
    </rPh>
    <rPh sb="6" eb="8">
      <t>ジュチュウ</t>
    </rPh>
    <phoneticPr fontId="1"/>
  </si>
  <si>
    <t>KPI_総工事原価⑦－千円</t>
    <rPh sb="4" eb="5">
      <t>ソウ</t>
    </rPh>
    <rPh sb="5" eb="7">
      <t>コウジ</t>
    </rPh>
    <rPh sb="7" eb="9">
      <t>ゲンカ</t>
    </rPh>
    <rPh sb="11" eb="13">
      <t>センエン</t>
    </rPh>
    <phoneticPr fontId="1"/>
  </si>
  <si>
    <t>　　　：増加修正　⑦　－千円</t>
    <rPh sb="4" eb="6">
      <t>ゾウカ</t>
    </rPh>
    <rPh sb="6" eb="8">
      <t>シュウセイ</t>
    </rPh>
    <rPh sb="12" eb="14">
      <t>センエン</t>
    </rPh>
    <phoneticPr fontId="1"/>
  </si>
  <si>
    <t>NO</t>
    <phoneticPr fontId="1"/>
  </si>
  <si>
    <t>①</t>
    <phoneticPr fontId="1"/>
  </si>
  <si>
    <t>②</t>
    <phoneticPr fontId="1"/>
  </si>
  <si>
    <t>③</t>
    <phoneticPr fontId="1"/>
  </si>
  <si>
    <t>4/30</t>
    <phoneticPr fontId="1"/>
  </si>
  <si>
    <t>④</t>
    <phoneticPr fontId="1"/>
  </si>
  <si>
    <t>⑥</t>
    <phoneticPr fontId="1"/>
  </si>
  <si>
    <t>⑦</t>
    <phoneticPr fontId="1"/>
  </si>
  <si>
    <t>⑧</t>
    <phoneticPr fontId="1"/>
  </si>
  <si>
    <t>⑨</t>
    <phoneticPr fontId="1"/>
  </si>
  <si>
    <t>⑩</t>
    <phoneticPr fontId="1"/>
  </si>
  <si>
    <t>⑪</t>
    <phoneticPr fontId="1"/>
  </si>
  <si>
    <t>⑫</t>
    <phoneticPr fontId="1"/>
  </si>
  <si>
    <t>4/30</t>
    <phoneticPr fontId="1"/>
  </si>
  <si>
    <t>BS売掛金⑫”　　－千円</t>
    <rPh sb="2" eb="5">
      <t>ウリカケキン</t>
    </rPh>
    <rPh sb="10" eb="12">
      <t>センエン</t>
    </rPh>
    <phoneticPr fontId="1"/>
  </si>
  <si>
    <t>BS現金預金⑫”　　－千円</t>
    <rPh sb="2" eb="4">
      <t>ゲンキン</t>
    </rPh>
    <rPh sb="4" eb="6">
      <t>ヨキン</t>
    </rPh>
    <rPh sb="11" eb="13">
      <t>センエン</t>
    </rPh>
    <phoneticPr fontId="1"/>
  </si>
  <si>
    <t>　　　　　/PL売上高　　　⑫　－千円</t>
    <rPh sb="8" eb="11">
      <t>ウリアゲダカ</t>
    </rPh>
    <rPh sb="17" eb="19">
      <t>センエン</t>
    </rPh>
    <phoneticPr fontId="1"/>
  </si>
  <si>
    <t>　　　　　/BS売掛金　　　⑫”－千円</t>
    <rPh sb="8" eb="11">
      <t>ウリカケキン</t>
    </rPh>
    <rPh sb="17" eb="19">
      <t>センエン</t>
    </rPh>
    <phoneticPr fontId="1"/>
  </si>
  <si>
    <t>　　　　　　BS未払消費税等⑫’　－千円</t>
    <rPh sb="8" eb="10">
      <t>ミハラ</t>
    </rPh>
    <rPh sb="10" eb="13">
      <t>ショウヒゼイ</t>
    </rPh>
    <rPh sb="13" eb="14">
      <t>ナド</t>
    </rPh>
    <rPh sb="18" eb="20">
      <t>センエン</t>
    </rPh>
    <phoneticPr fontId="1"/>
  </si>
  <si>
    <t>⑬</t>
    <phoneticPr fontId="1"/>
  </si>
  <si>
    <t>4/30</t>
    <phoneticPr fontId="1"/>
  </si>
  <si>
    <t>⑭</t>
    <phoneticPr fontId="1"/>
  </si>
  <si>
    <t>4/30</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</si>
  <si>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</si>
  <si>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</si>
  <si>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</si>
  <si>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</si>
  <si>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</si>
  <si>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</si>
  <si>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</si>
  <si>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</si>
  <si>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</si>
  <si>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</si>
  <si>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　　　　　/PL売上高　　　⑫　10,000千円</t>
    <rPh sb="8" eb="11">
      <t>ウリアゲダカ</t>
    </rPh>
    <rPh sb="22" eb="24">
      <t>センエン</t>
    </rPh>
    <phoneticPr fontId="1"/>
  </si>
  <si>
    <t>　　　　　　BS未払消費税等⑫’　1,000千円</t>
    <rPh sb="8" eb="10">
      <t>ミハラ</t>
    </rPh>
    <rPh sb="10" eb="13">
      <t>ショウヒゼイ</t>
    </rPh>
    <rPh sb="13" eb="14">
      <t>ナド</t>
    </rPh>
    <rPh sb="22" eb="24">
      <t>センエン</t>
    </rPh>
    <phoneticPr fontId="1"/>
  </si>
  <si>
    <t>BS売掛金⑫”11,000千円</t>
    <rPh sb="2" eb="5">
      <t>ウリカケキン</t>
    </rPh>
    <rPh sb="13" eb="15">
      <t>センエン</t>
    </rPh>
    <phoneticPr fontId="1"/>
  </si>
  <si>
    <t>翌3/31 (決済条件：翌月振込入金)</t>
    <rPh sb="0" eb="1">
      <t>ヨク</t>
    </rPh>
    <rPh sb="7" eb="11">
      <t>ケッサイジョウケン</t>
    </rPh>
    <rPh sb="12" eb="14">
      <t>ヨクゲツ</t>
    </rPh>
    <rPh sb="14" eb="16">
      <t>フリコミ</t>
    </rPh>
    <rPh sb="16" eb="18">
      <t>ニュウキン</t>
    </rPh>
    <phoneticPr fontId="1"/>
  </si>
  <si>
    <t>BS現金預金⑫”　　11,000千円</t>
    <rPh sb="2" eb="4">
      <t>ゲンキン</t>
    </rPh>
    <rPh sb="4" eb="6">
      <t>ヨキン</t>
    </rPh>
    <rPh sb="16" eb="18">
      <t>センエン</t>
    </rPh>
    <phoneticPr fontId="1"/>
  </si>
  <si>
    <t>　　　　　/BS売掛金 ⑫”11,000千円</t>
    <rPh sb="8" eb="11">
      <t>ウリカケキン</t>
    </rPh>
    <rPh sb="20" eb="22">
      <t>センエン</t>
    </rPh>
    <phoneticPr fontId="1"/>
  </si>
  <si>
    <t>CR_労務費⑬ 300千円</t>
    <rPh sb="3" eb="6">
      <t>ロウムヒ</t>
    </rPh>
    <rPh sb="11" eb="13">
      <t>センエン</t>
    </rPh>
    <phoneticPr fontId="1"/>
  </si>
  <si>
    <t>　/BS_現金預金⑬　300千円</t>
    <rPh sb="5" eb="7">
      <t>ゲンキン</t>
    </rPh>
    <rPh sb="7" eb="9">
      <t>ヨキン</t>
    </rPh>
    <rPh sb="14" eb="16">
      <t>センエン</t>
    </rPh>
    <phoneticPr fontId="1"/>
  </si>
  <si>
    <t>翌3/31 (決済条件：翌月振込支払)</t>
    <rPh sb="0" eb="1">
      <t>ヨク</t>
    </rPh>
    <rPh sb="7" eb="11">
      <t>ケッサイジョウケン</t>
    </rPh>
    <rPh sb="12" eb="14">
      <t>ヨクゲツ</t>
    </rPh>
    <rPh sb="14" eb="16">
      <t>フリコミ</t>
    </rPh>
    <rPh sb="16" eb="18">
      <t>シハライ</t>
    </rPh>
    <phoneticPr fontId="1"/>
  </si>
  <si>
    <t>CR_その他経費　⑮ 40千円</t>
    <rPh sb="5" eb="6">
      <t>タ</t>
    </rPh>
    <rPh sb="6" eb="8">
      <t>ケイヒ</t>
    </rPh>
    <rPh sb="13" eb="15">
      <t>センエン</t>
    </rPh>
    <phoneticPr fontId="1"/>
  </si>
  <si>
    <t>BS_未払消費税等⑮’  4千円</t>
    <rPh sb="3" eb="5">
      <t>ミハラ</t>
    </rPh>
    <rPh sb="5" eb="8">
      <t>ショウヒゼイ</t>
    </rPh>
    <rPh sb="8" eb="9">
      <t>ナド</t>
    </rPh>
    <rPh sb="14" eb="16">
      <t>センエン</t>
    </rPh>
    <phoneticPr fontId="1"/>
  </si>
  <si>
    <t>　　　　/BS_未払金　⑮”　44千円</t>
    <rPh sb="8" eb="10">
      <t>ミハラ</t>
    </rPh>
    <rPh sb="10" eb="11">
      <t>キン</t>
    </rPh>
    <rPh sb="17" eb="19">
      <t>センエン</t>
    </rPh>
    <phoneticPr fontId="1"/>
  </si>
  <si>
    <t>BS_未払金⑮”　44千円</t>
    <rPh sb="3" eb="6">
      <t>ミハライキン</t>
    </rPh>
    <rPh sb="11" eb="13">
      <t>センエン</t>
    </rPh>
    <phoneticPr fontId="1"/>
  </si>
  <si>
    <t>　　　　/BS_現金預金_⑮”　44千円</t>
    <rPh sb="8" eb="10">
      <t>ゲンキン</t>
    </rPh>
    <rPh sb="10" eb="12">
      <t>ヨキン</t>
    </rPh>
    <rPh sb="18" eb="20">
      <t>センエン</t>
    </rPh>
    <phoneticPr fontId="1"/>
  </si>
  <si>
    <t>BS_仕掛品　⑱490千円</t>
    <rPh sb="3" eb="6">
      <t>シカカリヒン</t>
    </rPh>
    <rPh sb="11" eb="13">
      <t>センエン</t>
    </rPh>
    <phoneticPr fontId="1"/>
  </si>
  <si>
    <t>　　　　/ CR_仕掛品の増減高⑱490千円</t>
    <rPh sb="9" eb="12">
      <t>シカカリヒン</t>
    </rPh>
    <rPh sb="13" eb="16">
      <t>ゾウゲンダカ</t>
    </rPh>
    <rPh sb="20" eb="22">
      <t>センエン</t>
    </rPh>
    <phoneticPr fontId="1"/>
  </si>
  <si>
    <t>CR_仕掛品の増減高　⑲　7,000千円</t>
    <rPh sb="18" eb="20">
      <t>センエン</t>
    </rPh>
    <phoneticPr fontId="1"/>
  </si>
  <si>
    <t>　　　　/ BS_仕掛品　⑲　　7,000千円</t>
    <rPh sb="9" eb="11">
      <t>シカカリ</t>
    </rPh>
    <rPh sb="11" eb="12">
      <t>ヒン</t>
    </rPh>
    <rPh sb="21" eb="22">
      <t>セン</t>
    </rPh>
    <rPh sb="22" eb="23">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</si>
  <si>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予算会計システムを利用した場合の入力画面の予算仕訳登録に従って翌２月分の予算仕訳を完成させなさい。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2">
      <t>ヨク</t>
    </rPh>
    <rPh sb="143" eb="145">
      <t>ツキブン</t>
    </rPh>
    <rPh sb="146" eb="148">
      <t>ヨサン</t>
    </rPh>
    <rPh sb="148" eb="150">
      <t>シワケ</t>
    </rPh>
    <rPh sb="151" eb="153">
      <t>カンセイ</t>
    </rPh>
    <phoneticPr fontId="1"/>
  </si>
  <si>
    <t xml:space="preserve">第7-５問 </t>
    <rPh sb="0" eb="1">
      <t>ダイ</t>
    </rPh>
    <rPh sb="4" eb="5">
      <t>モン</t>
    </rPh>
    <phoneticPr fontId="1"/>
  </si>
  <si>
    <r>
      <t xml:space="preserve">　予算会計学　解説＆演習編  </t>
    </r>
    <r>
      <rPr>
        <b/>
        <sz val="24"/>
        <color rgb="FFFFFF00"/>
        <rFont val="メイリオ"/>
        <family val="3"/>
        <charset val="128"/>
      </rPr>
      <t>第7-５問　　完成基準の場合のPJ別予算作成</t>
    </r>
    <rPh sb="1" eb="6">
      <t>ヨサンカイケイガク</t>
    </rPh>
    <rPh sb="7" eb="9">
      <t>カイセツ</t>
    </rPh>
    <rPh sb="10" eb="13">
      <t>エンシュウヘン</t>
    </rPh>
    <rPh sb="15" eb="16">
      <t>ダイ</t>
    </rPh>
    <rPh sb="19" eb="20">
      <t>モン</t>
    </rPh>
    <rPh sb="22" eb="24">
      <t>カンセイ</t>
    </rPh>
    <phoneticPr fontId="1"/>
  </si>
  <si>
    <r>
      <t xml:space="preserve">　予算会計学　解説＆演習編  </t>
    </r>
    <r>
      <rPr>
        <b/>
        <sz val="24"/>
        <color rgb="FFFFFF00"/>
        <rFont val="メイリオ"/>
        <family val="3"/>
        <charset val="128"/>
      </rPr>
      <t>第7-５問　　完成工事基準の場合のPJ別予算作成</t>
    </r>
    <rPh sb="1" eb="6">
      <t>ヨサンカイケイガク</t>
    </rPh>
    <rPh sb="7" eb="9">
      <t>カイセツ</t>
    </rPh>
    <rPh sb="10" eb="13">
      <t>エンシュウヘン</t>
    </rPh>
    <rPh sb="15" eb="16">
      <t>ダイ</t>
    </rPh>
    <rPh sb="19" eb="20">
      <t>モン</t>
    </rPh>
    <rPh sb="22" eb="24">
      <t>カンセイ</t>
    </rPh>
    <rPh sb="24" eb="26">
      <t>コウジ</t>
    </rPh>
    <rPh sb="26" eb="28">
      <t>キジュン</t>
    </rPh>
    <phoneticPr fontId="1"/>
  </si>
  <si>
    <t>予算FS範囲</t>
    <rPh sb="0" eb="2">
      <t>ヨサン</t>
    </rPh>
    <rPh sb="4" eb="6">
      <t>ハンイ</t>
    </rPh>
    <phoneticPr fontId="1"/>
  </si>
  <si>
    <t>予算PL・BS・CF・非会計数値</t>
    <rPh sb="0" eb="2">
      <t>ヨサン</t>
    </rPh>
    <rPh sb="11" eb="16">
      <t>ヒカイケイスウチ</t>
    </rPh>
    <phoneticPr fontId="1"/>
  </si>
  <si>
    <t>仕訳様式</t>
    <rPh sb="0" eb="2">
      <t>シワケ</t>
    </rPh>
    <rPh sb="2" eb="4">
      <t>ヨウシキ</t>
    </rPh>
    <phoneticPr fontId="1"/>
  </si>
  <si>
    <t>予算仕訳</t>
    <rPh sb="0" eb="4">
      <t>ヨサンシワケ</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</si>
  <si>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</si>
  <si>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科目区分</t>
    <rPh sb="0" eb="2">
      <t>カモク</t>
    </rPh>
    <rPh sb="2" eb="4">
      <t>クブン</t>
    </rPh>
    <phoneticPr fontId="1"/>
  </si>
  <si>
    <t>非会計数値(KPI)</t>
    <rPh sb="0" eb="1">
      <t>ヒ</t>
    </rPh>
    <rPh sb="1" eb="5">
      <t>カイケイスウチ</t>
    </rPh>
    <phoneticPr fontId="1"/>
  </si>
  <si>
    <t>科目名</t>
    <rPh sb="0" eb="2">
      <t>カモク</t>
    </rPh>
    <rPh sb="2" eb="3">
      <t>メイ</t>
    </rPh>
    <phoneticPr fontId="1"/>
  </si>
  <si>
    <t>KPI_受注高</t>
    <rPh sb="4" eb="6">
      <t>ジュチュウ</t>
    </rPh>
    <rPh sb="6" eb="7">
      <t>ダカ</t>
    </rPh>
    <phoneticPr fontId="1"/>
  </si>
  <si>
    <t>貸借</t>
    <rPh sb="0" eb="2">
      <t>タイシャク</t>
    </rPh>
    <phoneticPr fontId="1"/>
  </si>
  <si>
    <t>借</t>
    <rPh sb="0" eb="1">
      <t>カ</t>
    </rPh>
    <phoneticPr fontId="1"/>
  </si>
  <si>
    <t>PJ</t>
    <phoneticPr fontId="1"/>
  </si>
  <si>
    <t>受注管理NO.A1（相手先：甲社）</t>
    <rPh sb="0" eb="2">
      <t>ジュチュウ</t>
    </rPh>
    <rPh sb="2" eb="4">
      <t>カンリ</t>
    </rPh>
    <rPh sb="10" eb="13">
      <t>アイテサキ</t>
    </rPh>
    <rPh sb="14" eb="15">
      <t>コウ</t>
    </rPh>
    <rPh sb="15" eb="16">
      <t>シャ</t>
    </rPh>
    <phoneticPr fontId="1"/>
  </si>
  <si>
    <t>NO</t>
    <phoneticPr fontId="1"/>
  </si>
  <si>
    <t>月日</t>
    <rPh sb="0" eb="1">
      <t>ツキ</t>
    </rPh>
    <rPh sb="1" eb="2">
      <t>ニチ</t>
    </rPh>
    <phoneticPr fontId="1"/>
  </si>
  <si>
    <t>科目名</t>
    <rPh sb="0" eb="3">
      <t>カモクメイ</t>
    </rPh>
    <phoneticPr fontId="1"/>
  </si>
  <si>
    <t>部門</t>
    <rPh sb="0" eb="2">
      <t>ブモン</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</si>
  <si>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</si>
  <si>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</si>
  <si>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</si>
  <si>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</si>
  <si>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</si>
  <si>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</si>
  <si>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</si>
  <si>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前期繰越なしと仮定</t>
    <rPh sb="0" eb="2">
      <t>ゼンキ</t>
    </rPh>
    <rPh sb="2" eb="4">
      <t>クリコシ</t>
    </rPh>
    <rPh sb="7" eb="9">
      <t>カテイ</t>
    </rPh>
    <phoneticPr fontId="1"/>
  </si>
  <si>
    <t>KPI_受注高の増加理由：新規受注</t>
    <rPh sb="4" eb="6">
      <t>ジュチュウ</t>
    </rPh>
    <rPh sb="6" eb="7">
      <t>ダカ</t>
    </rPh>
    <rPh sb="8" eb="10">
      <t>ゾウカ</t>
    </rPh>
    <rPh sb="10" eb="12">
      <t>リユウ</t>
    </rPh>
    <rPh sb="13" eb="17">
      <t>シンキジュチュウ</t>
    </rPh>
    <phoneticPr fontId="1"/>
  </si>
  <si>
    <t>千円</t>
    <rPh sb="0" eb="2">
      <t>センエン</t>
    </rPh>
    <phoneticPr fontId="1"/>
  </si>
  <si>
    <t>システム開発本部
_４月新規受注</t>
    <rPh sb="4" eb="6">
      <t>カイハツ</t>
    </rPh>
    <rPh sb="6" eb="8">
      <t>ホンブ</t>
    </rPh>
    <rPh sb="11" eb="12">
      <t>ツキ</t>
    </rPh>
    <rPh sb="12" eb="14">
      <t>シンキ</t>
    </rPh>
    <rPh sb="14" eb="16">
      <t>ジュチュウ</t>
    </rPh>
    <phoneticPr fontId="1"/>
  </si>
  <si>
    <t>NO</t>
    <phoneticPr fontId="1"/>
  </si>
  <si>
    <t>貸</t>
    <rPh sb="0" eb="1">
      <t>カシ</t>
    </rPh>
    <phoneticPr fontId="1"/>
  </si>
  <si>
    <t>PJ</t>
    <phoneticPr fontId="1"/>
  </si>
  <si>
    <t>NO</t>
    <phoneticPr fontId="1"/>
  </si>
  <si>
    <t>NO</t>
    <phoneticPr fontId="1"/>
  </si>
  <si>
    <t>NO</t>
    <phoneticPr fontId="1"/>
  </si>
  <si>
    <t>前期繰越なし</t>
    <rPh sb="0" eb="2">
      <t>ゼンキ</t>
    </rPh>
    <rPh sb="2" eb="4">
      <t>クリコシ</t>
    </rPh>
    <phoneticPr fontId="1"/>
  </si>
  <si>
    <t>KPI_総工事原価</t>
    <rPh sb="4" eb="9">
      <t>ソウコウジゲンカ</t>
    </rPh>
    <phoneticPr fontId="1"/>
  </si>
  <si>
    <t>PJ</t>
    <phoneticPr fontId="1"/>
  </si>
  <si>
    <t>KPI_総工事原価の増加理由：初期見積り</t>
    <rPh sb="4" eb="9">
      <t>ソウコウジゲンカ</t>
    </rPh>
    <rPh sb="10" eb="12">
      <t>ゾウカ</t>
    </rPh>
    <rPh sb="12" eb="14">
      <t>リユウ</t>
    </rPh>
    <rPh sb="15" eb="17">
      <t>ショキ</t>
    </rPh>
    <rPh sb="17" eb="19">
      <t>ミツモリ</t>
    </rPh>
    <phoneticPr fontId="1"/>
  </si>
  <si>
    <t>システム開発本部
_総工事原価見積り</t>
    <rPh sb="4" eb="6">
      <t>カイハツ</t>
    </rPh>
    <rPh sb="6" eb="8">
      <t>ホンブ</t>
    </rPh>
    <rPh sb="10" eb="15">
      <t>ソウコウジゲンカ</t>
    </rPh>
    <rPh sb="15" eb="17">
      <t>ミツモリ</t>
    </rPh>
    <phoneticPr fontId="1"/>
  </si>
  <si>
    <t>NO</t>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</si>
  <si>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</si>
  <si>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PJ</t>
    <phoneticPr fontId="1"/>
  </si>
  <si>
    <t>KPI_総工事原価</t>
    <rPh sb="4" eb="5">
      <t>ソウ</t>
    </rPh>
    <rPh sb="5" eb="9">
      <t>コウジゲンカ</t>
    </rPh>
    <phoneticPr fontId="1"/>
  </si>
  <si>
    <t>会計数値(BS・PL)</t>
    <rPh sb="0" eb="4">
      <t>カイケイスウチ</t>
    </rPh>
    <phoneticPr fontId="1"/>
  </si>
  <si>
    <t>NO</t>
    <phoneticPr fontId="1"/>
  </si>
  <si>
    <t>PL_売上高</t>
    <rPh sb="3" eb="6">
      <t>ウリアゲダカ</t>
    </rPh>
    <phoneticPr fontId="1"/>
  </si>
  <si>
    <t>PJ</t>
    <phoneticPr fontId="1"/>
  </si>
  <si>
    <t>NO</t>
    <phoneticPr fontId="1"/>
  </si>
  <si>
    <t>BS_売掛金</t>
    <rPh sb="3" eb="6">
      <t>ウリカケキン</t>
    </rPh>
    <phoneticPr fontId="1"/>
  </si>
  <si>
    <t>NO</t>
    <phoneticPr fontId="1"/>
  </si>
  <si>
    <t>NO</t>
    <phoneticPr fontId="1"/>
  </si>
  <si>
    <t>諸口</t>
    <rPh sb="0" eb="2">
      <t>ショクチ</t>
    </rPh>
    <phoneticPr fontId="1"/>
  </si>
  <si>
    <t>BS_未払消費税等</t>
    <rPh sb="3" eb="5">
      <t>ミハラ</t>
    </rPh>
    <rPh sb="5" eb="8">
      <t>ショウヒゼイ</t>
    </rPh>
    <rPh sb="8" eb="9">
      <t>ナド</t>
    </rPh>
    <phoneticPr fontId="1"/>
  </si>
  <si>
    <t>NO</t>
    <phoneticPr fontId="1"/>
  </si>
  <si>
    <t>BS_買掛金</t>
    <rPh sb="3" eb="6">
      <t>カイカケキン</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</si>
  <si>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</si>
  <si>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</si>
  <si>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</si>
  <si>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現金預金</t>
    <rPh sb="0" eb="4">
      <t>ゲンキンヨキン</t>
    </rPh>
    <phoneticPr fontId="1"/>
  </si>
  <si>
    <t>４月労務費計上</t>
    <rPh sb="1" eb="2">
      <t>ツキ</t>
    </rPh>
    <rPh sb="2" eb="5">
      <t>ロウムヒ</t>
    </rPh>
    <rPh sb="5" eb="7">
      <t>ケイジョウ</t>
    </rPh>
    <phoneticPr fontId="1"/>
  </si>
  <si>
    <t>PJ</t>
    <phoneticPr fontId="1"/>
  </si>
  <si>
    <t>買掛金</t>
    <rPh sb="0" eb="3">
      <t>カイカケキン</t>
    </rPh>
    <phoneticPr fontId="1"/>
  </si>
  <si>
    <t>４月外注費計上</t>
    <rPh sb="1" eb="2">
      <t>ツキ</t>
    </rPh>
    <rPh sb="2" eb="5">
      <t>ガイチュウヒ</t>
    </rPh>
    <rPh sb="5" eb="7">
      <t>ケイジョウ</t>
    </rPh>
    <phoneticPr fontId="1"/>
  </si>
  <si>
    <t>４月その他経費計上</t>
    <rPh sb="1" eb="2">
      <t>ツキ</t>
    </rPh>
    <rPh sb="4" eb="5">
      <t>タ</t>
    </rPh>
    <rPh sb="5" eb="7">
      <t>ケイヒ</t>
    </rPh>
    <rPh sb="7" eb="9">
      <t>ケイジョウ</t>
    </rPh>
    <phoneticPr fontId="1"/>
  </si>
  <si>
    <t>PJ</t>
    <phoneticPr fontId="1"/>
  </si>
  <si>
    <t>４月外注費買掛金の
支払決済</t>
    <rPh sb="1" eb="2">
      <t>ツキ</t>
    </rPh>
    <rPh sb="2" eb="5">
      <t>ガイチュウヒ</t>
    </rPh>
    <rPh sb="5" eb="8">
      <t>カイカケキン</t>
    </rPh>
    <rPh sb="10" eb="12">
      <t>シハライ</t>
    </rPh>
    <rPh sb="12" eb="14">
      <t>ケッサイ</t>
    </rPh>
    <phoneticPr fontId="1"/>
  </si>
  <si>
    <t>４月未払金の支払決済</t>
    <rPh sb="1" eb="2">
      <t>ツキ</t>
    </rPh>
    <rPh sb="2" eb="4">
      <t>ミハラ</t>
    </rPh>
    <rPh sb="4" eb="5">
      <t>キン</t>
    </rPh>
    <rPh sb="6" eb="8">
      <t>シハラ</t>
    </rPh>
    <rPh sb="8" eb="10">
      <t>ケッサイ</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</si>
  <si>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</si>
  <si>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</si>
  <si>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</si>
  <si>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売掛金</t>
    <rPh sb="0" eb="3">
      <t>ウリカケキン</t>
    </rPh>
    <phoneticPr fontId="1"/>
  </si>
  <si>
    <t>４月外注費代金の支払</t>
    <rPh sb="1" eb="2">
      <t>ツキ</t>
    </rPh>
    <rPh sb="2" eb="5">
      <t>ガイチュウヒ</t>
    </rPh>
    <rPh sb="5" eb="7">
      <t>ダイキン</t>
    </rPh>
    <rPh sb="8" eb="10">
      <t>シハライ</t>
    </rPh>
    <phoneticPr fontId="1"/>
  </si>
  <si>
    <t>未払金</t>
    <rPh sb="0" eb="3">
      <t>ミハライキン</t>
    </rPh>
    <phoneticPr fontId="1"/>
  </si>
  <si>
    <t>４月その他経費代金の支払</t>
    <rPh sb="1" eb="2">
      <t>ツキ</t>
    </rPh>
    <rPh sb="4" eb="5">
      <t>タ</t>
    </rPh>
    <rPh sb="5" eb="7">
      <t>ケイヒ</t>
    </rPh>
    <rPh sb="7" eb="9">
      <t>ダイキン</t>
    </rPh>
    <rPh sb="10" eb="12">
      <t>シハライ</t>
    </rPh>
    <phoneticPr fontId="1"/>
  </si>
  <si>
    <t>予算会計学　解説＆演習編  第7-５問　　完成工事基準の場合のPJ別予算作成【予算元帳】</t>
    <rPh sb="39" eb="43">
      <t>ヨサンモトチョウ</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</si>
  <si>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予算会計システムを利用した場合の入力画面の予算仕訳登録に従って作成した４月分と翌２月分の予算仕訳を各予算元帳へ転記しなさい。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3">
      <t>サクセイ</t>
    </rPh>
    <rPh sb="146" eb="148">
      <t>ツキブン</t>
    </rPh>
    <rPh sb="149" eb="150">
      <t>ヨク</t>
    </rPh>
    <rPh sb="151" eb="153">
      <t>ツキブン</t>
    </rPh>
    <rPh sb="154" eb="156">
      <t>ヨサン</t>
    </rPh>
    <rPh sb="156" eb="158">
      <t>シワケ</t>
    </rPh>
    <rPh sb="159" eb="160">
      <t>カク</t>
    </rPh>
    <rPh sb="160" eb="164">
      <t>ヨサンモトチョウ</t>
    </rPh>
    <rPh sb="165" eb="167">
      <t>テンキ</t>
    </rPh>
    <phoneticPr fontId="1"/>
  </si>
  <si>
    <t>翌２月売上高一括計上
完成（検収）基準より</t>
    <rPh sb="0" eb="1">
      <t>ヨク</t>
    </rPh>
    <rPh sb="2" eb="3">
      <t>ツキ</t>
    </rPh>
    <rPh sb="3" eb="6">
      <t>ウリアゲダカ</t>
    </rPh>
    <rPh sb="6" eb="8">
      <t>イッカツ</t>
    </rPh>
    <rPh sb="8" eb="10">
      <t>ケイジョウ</t>
    </rPh>
    <rPh sb="11" eb="13">
      <t>カンセイ</t>
    </rPh>
    <rPh sb="14" eb="16">
      <t>ケンシュウ</t>
    </rPh>
    <rPh sb="17" eb="19">
      <t>キジュン</t>
    </rPh>
    <phoneticPr fontId="1"/>
  </si>
  <si>
    <t>翌２月分売掛金の回収</t>
    <rPh sb="0" eb="1">
      <t>ヨク</t>
    </rPh>
    <rPh sb="2" eb="3">
      <t>ツキ</t>
    </rPh>
    <rPh sb="3" eb="4">
      <t>ブン</t>
    </rPh>
    <rPh sb="4" eb="7">
      <t>ウリカケキン</t>
    </rPh>
    <rPh sb="8" eb="10">
      <t>カイシュウ</t>
    </rPh>
    <phoneticPr fontId="1"/>
  </si>
  <si>
    <t>翌２月売上高計上
完成（検収）基準より</t>
    <rPh sb="0" eb="1">
      <t>ヨク</t>
    </rPh>
    <rPh sb="2" eb="3">
      <t>ツキ</t>
    </rPh>
    <rPh sb="3" eb="6">
      <t>ウリアゲダカ</t>
    </rPh>
    <rPh sb="6" eb="8">
      <t>ケイジョウ</t>
    </rPh>
    <rPh sb="9" eb="11">
      <t>カンセイ</t>
    </rPh>
    <rPh sb="12" eb="14">
      <t>ケンシュウ</t>
    </rPh>
    <rPh sb="15" eb="17">
      <t>キジュン</t>
    </rPh>
    <phoneticPr fontId="1"/>
  </si>
  <si>
    <t>・・・略・・・</t>
    <rPh sb="3" eb="4">
      <t>リャク</t>
    </rPh>
    <phoneticPr fontId="1"/>
  </si>
  <si>
    <t>翌2月外注費の仮払消費税等計上</t>
    <rPh sb="0" eb="1">
      <t>ヨク</t>
    </rPh>
    <rPh sb="2" eb="3">
      <t>ツキ</t>
    </rPh>
    <rPh sb="3" eb="6">
      <t>ガイチュウヒ</t>
    </rPh>
    <rPh sb="7" eb="9">
      <t>カリバラ</t>
    </rPh>
    <rPh sb="9" eb="12">
      <t>ショウヒゼイ</t>
    </rPh>
    <rPh sb="12" eb="13">
      <t>ナド</t>
    </rPh>
    <rPh sb="13" eb="15">
      <t>ケイジョウ</t>
    </rPh>
    <phoneticPr fontId="1"/>
  </si>
  <si>
    <t>翌２月その他経費の仮払消費税等計上</t>
    <rPh sb="0" eb="1">
      <t>ヨク</t>
    </rPh>
    <rPh sb="2" eb="3">
      <t>ツキ</t>
    </rPh>
    <rPh sb="5" eb="6">
      <t>タ</t>
    </rPh>
    <rPh sb="6" eb="8">
      <t>ケイヒ</t>
    </rPh>
    <rPh sb="9" eb="11">
      <t>カリバラ</t>
    </rPh>
    <rPh sb="11" eb="14">
      <t>ショウヒゼイ</t>
    </rPh>
    <rPh sb="14" eb="15">
      <t>ナド</t>
    </rPh>
    <rPh sb="15" eb="17">
      <t>ケイジョウ</t>
    </rPh>
    <phoneticPr fontId="1"/>
  </si>
  <si>
    <t>翌２月労務費計上</t>
    <rPh sb="0" eb="1">
      <t>ヨク</t>
    </rPh>
    <rPh sb="2" eb="3">
      <t>ツキ</t>
    </rPh>
    <rPh sb="3" eb="6">
      <t>ロウムヒ</t>
    </rPh>
    <rPh sb="6" eb="8">
      <t>ケイジョウ</t>
    </rPh>
    <phoneticPr fontId="1"/>
  </si>
  <si>
    <t>労務費_通期計</t>
    <rPh sb="0" eb="3">
      <t>ロウムヒ</t>
    </rPh>
    <rPh sb="4" eb="6">
      <t>ツウキ</t>
    </rPh>
    <rPh sb="6" eb="7">
      <t>ケイ</t>
    </rPh>
    <phoneticPr fontId="1"/>
  </si>
  <si>
    <t>翌2月外注費計上</t>
    <rPh sb="0" eb="1">
      <t>ヨク</t>
    </rPh>
    <rPh sb="2" eb="3">
      <t>ツキ</t>
    </rPh>
    <rPh sb="3" eb="6">
      <t>ガイチュウヒ</t>
    </rPh>
    <rPh sb="6" eb="8">
      <t>ケイジョウ</t>
    </rPh>
    <phoneticPr fontId="1"/>
  </si>
  <si>
    <t>外注費_通期計</t>
    <rPh sb="0" eb="2">
      <t>ガイチュウ</t>
    </rPh>
    <rPh sb="2" eb="3">
      <t>ヒ</t>
    </rPh>
    <rPh sb="4" eb="6">
      <t>ツウキ</t>
    </rPh>
    <rPh sb="6" eb="7">
      <t>ケイ</t>
    </rPh>
    <phoneticPr fontId="1"/>
  </si>
  <si>
    <t>その他経費_通期計</t>
    <rPh sb="2" eb="3">
      <t>タ</t>
    </rPh>
    <rPh sb="3" eb="5">
      <t>ケイヒ</t>
    </rPh>
    <rPh sb="6" eb="8">
      <t>ツウキ</t>
    </rPh>
    <rPh sb="8" eb="9">
      <t>ケイ</t>
    </rPh>
    <phoneticPr fontId="1"/>
  </si>
  <si>
    <t>翌２月その他経費計上</t>
    <rPh sb="0" eb="1">
      <t>ヨク</t>
    </rPh>
    <rPh sb="2" eb="3">
      <t>ツキ</t>
    </rPh>
    <rPh sb="5" eb="6">
      <t>タ</t>
    </rPh>
    <rPh sb="6" eb="8">
      <t>ケイヒ</t>
    </rPh>
    <rPh sb="8" eb="10">
      <t>ケイジョウ</t>
    </rPh>
    <phoneticPr fontId="1"/>
  </si>
  <si>
    <t>PL_仕掛品増減高</t>
    <rPh sb="3" eb="6">
      <t>シカカリヒン</t>
    </rPh>
    <rPh sb="6" eb="9">
      <t>ゾウゲンダカ</t>
    </rPh>
    <phoneticPr fontId="1"/>
  </si>
  <si>
    <t>４月開発原価の仕掛品振替</t>
    <rPh sb="1" eb="2">
      <t>ツキ</t>
    </rPh>
    <rPh sb="2" eb="6">
      <t>カイハツゲンカ</t>
    </rPh>
    <rPh sb="7" eb="10">
      <t>シカカリヒン</t>
    </rPh>
    <rPh sb="10" eb="12">
      <t>フリカエ</t>
    </rPh>
    <phoneticPr fontId="1"/>
  </si>
  <si>
    <t>完成・検収に伴い、仕掛品から製造原価へ振替</t>
    <rPh sb="0" eb="2">
      <t>カンセイ</t>
    </rPh>
    <rPh sb="3" eb="5">
      <t>ケンシュウ</t>
    </rPh>
    <rPh sb="6" eb="7">
      <t>トモナ</t>
    </rPh>
    <rPh sb="9" eb="12">
      <t>シカカリヒン</t>
    </rPh>
    <rPh sb="14" eb="18">
      <t>セイゾウゲンカ</t>
    </rPh>
    <rPh sb="19" eb="21">
      <t>フリカエ</t>
    </rPh>
    <phoneticPr fontId="1"/>
  </si>
  <si>
    <t>仕掛品</t>
    <rPh sb="0" eb="3">
      <t>シカカリヒン</t>
    </rPh>
    <phoneticPr fontId="1"/>
  </si>
  <si>
    <t>BS_仕掛品</t>
    <rPh sb="3" eb="6">
      <t>シカカリヒン</t>
    </rPh>
    <phoneticPr fontId="1"/>
  </si>
  <si>
    <t>CR_外注費⑭          150千円</t>
    <rPh sb="3" eb="6">
      <t>ガイチュウヒ</t>
    </rPh>
    <rPh sb="20" eb="22">
      <t>センエン</t>
    </rPh>
    <phoneticPr fontId="1"/>
  </si>
  <si>
    <t>BS_未払消費税等⑭’  15千円</t>
    <rPh sb="3" eb="5">
      <t>ミハラ</t>
    </rPh>
    <rPh sb="5" eb="8">
      <t>ショウヒゼイ</t>
    </rPh>
    <rPh sb="8" eb="9">
      <t>ナド</t>
    </rPh>
    <rPh sb="15" eb="17">
      <t>センエン</t>
    </rPh>
    <phoneticPr fontId="1"/>
  </si>
  <si>
    <t>　　　　/BS_買掛金⑭”　165千円</t>
    <rPh sb="17" eb="19">
      <t>センエン</t>
    </rPh>
    <phoneticPr fontId="1"/>
  </si>
  <si>
    <t>BS_買掛金⑭”　165千円</t>
    <rPh sb="3" eb="6">
      <t>カイカケキン</t>
    </rPh>
    <rPh sb="12" eb="14">
      <t>センエン</t>
    </rPh>
    <phoneticPr fontId="1"/>
  </si>
  <si>
    <t>　　　　/BS_現金預金⑭”　165千円</t>
    <rPh sb="8" eb="10">
      <t>ゲンキン</t>
    </rPh>
    <rPh sb="10" eb="12">
      <t>ヨキン</t>
    </rPh>
    <rPh sb="18" eb="20">
      <t>センエン</t>
    </rPh>
    <phoneticPr fontId="1"/>
  </si>
  <si>
    <t>翌２月外注費計上</t>
    <rPh sb="0" eb="1">
      <t>ヨク</t>
    </rPh>
    <rPh sb="2" eb="3">
      <t>ツキ</t>
    </rPh>
    <rPh sb="3" eb="6">
      <t>ガイチュウヒ</t>
    </rPh>
    <rPh sb="6" eb="8">
      <t>ケイジョウ</t>
    </rPh>
    <phoneticPr fontId="1"/>
  </si>
  <si>
    <t>翌２月外注費買掛金の
支払決済</t>
    <rPh sb="0" eb="1">
      <t>ヨク</t>
    </rPh>
    <rPh sb="2" eb="3">
      <t>ツキ</t>
    </rPh>
    <rPh sb="3" eb="6">
      <t>ガイチュウヒ</t>
    </rPh>
    <rPh sb="6" eb="9">
      <t>カイカケキン</t>
    </rPh>
    <rPh sb="11" eb="13">
      <t>シハライ</t>
    </rPh>
    <rPh sb="13" eb="15">
      <t>ケッサイ</t>
    </rPh>
    <phoneticPr fontId="1"/>
  </si>
  <si>
    <t>翌２月未払金の支払決済</t>
    <rPh sb="0" eb="1">
      <t>ヨク</t>
    </rPh>
    <rPh sb="2" eb="3">
      <t>ツキ</t>
    </rPh>
    <rPh sb="3" eb="5">
      <t>ミハラ</t>
    </rPh>
    <rPh sb="5" eb="6">
      <t>キン</t>
    </rPh>
    <rPh sb="7" eb="9">
      <t>シハラ</t>
    </rPh>
    <rPh sb="9" eb="11">
      <t>ケッサイ</t>
    </rPh>
    <phoneticPr fontId="1"/>
  </si>
  <si>
    <t>翌２月労務費支払</t>
    <rPh sb="0" eb="1">
      <t>ヨク</t>
    </rPh>
    <rPh sb="2" eb="3">
      <t>ツキ</t>
    </rPh>
    <rPh sb="3" eb="6">
      <t>ロウムヒ</t>
    </rPh>
    <rPh sb="6" eb="8">
      <t>シハライ</t>
    </rPh>
    <phoneticPr fontId="1"/>
  </si>
  <si>
    <t>翌２月外注費代金の支払</t>
    <rPh sb="0" eb="1">
      <t>ヨク</t>
    </rPh>
    <rPh sb="2" eb="3">
      <t>ツキ</t>
    </rPh>
    <rPh sb="3" eb="6">
      <t>ガイチュウヒ</t>
    </rPh>
    <rPh sb="6" eb="8">
      <t>ダイキン</t>
    </rPh>
    <rPh sb="9" eb="11">
      <t>シハライ</t>
    </rPh>
    <phoneticPr fontId="1"/>
  </si>
  <si>
    <t>翌２月その他経費代金の支払</t>
    <rPh sb="0" eb="1">
      <t>ヨク</t>
    </rPh>
    <rPh sb="2" eb="3">
      <t>ツキ</t>
    </rPh>
    <rPh sb="5" eb="6">
      <t>タ</t>
    </rPh>
    <rPh sb="6" eb="8">
      <t>ケイヒ</t>
    </rPh>
    <rPh sb="8" eb="10">
      <t>ダイキン</t>
    </rPh>
    <rPh sb="11" eb="13">
      <t>シハライ</t>
    </rPh>
    <phoneticPr fontId="1"/>
  </si>
  <si>
    <t>翌２月完了・検収分
売掛金の回収</t>
    <rPh sb="0" eb="1">
      <t>ヨク</t>
    </rPh>
    <rPh sb="2" eb="3">
      <t>ツキ</t>
    </rPh>
    <rPh sb="3" eb="5">
      <t>カンリョウ</t>
    </rPh>
    <rPh sb="6" eb="8">
      <t>ケンシュウ</t>
    </rPh>
    <rPh sb="8" eb="9">
      <t>ブン</t>
    </rPh>
    <rPh sb="10" eb="13">
      <t>ウリカケキン</t>
    </rPh>
    <rPh sb="14" eb="16">
      <t>カイシュウ</t>
    </rPh>
    <phoneticPr fontId="1"/>
  </si>
  <si>
    <t>翌２月一括売上高計上
完成（検収）基準より</t>
    <rPh sb="0" eb="1">
      <t>ヨク</t>
    </rPh>
    <rPh sb="2" eb="3">
      <t>ツキ</t>
    </rPh>
    <rPh sb="3" eb="5">
      <t>イッカツ</t>
    </rPh>
    <rPh sb="5" eb="8">
      <t>ウリアゲダカ</t>
    </rPh>
    <rPh sb="8" eb="10">
      <t>ケイジョウ</t>
    </rPh>
    <rPh sb="11" eb="13">
      <t>カンセイ</t>
    </rPh>
    <rPh sb="14" eb="16">
      <t>ケンシュウ</t>
    </rPh>
    <rPh sb="17" eb="19">
      <t>キジュン</t>
    </rPh>
    <phoneticPr fontId="1"/>
  </si>
  <si>
    <t>問題</t>
    <rPh sb="0" eb="2">
      <t>モンダイ</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</si>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</sst>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quot;第&quot;#&quot;回&quot;"/>
    <numFmt numFmtId="180" formatCode="0_ "/>
    <numFmt numFmtId="181" formatCode="0_);[Red]\(0\)"/>
  </numFmts>
  <fonts count="3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
      <b/>
      <sz val="12"/>
      <color theme="1"/>
      <name val="メイリオ"/>
      <family val="3"/>
      <charset val="128"/>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74">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12" fillId="12" borderId="16" xfId="0" applyFont="1" applyFill="1" applyBorder="1" applyAlignment="1">
      <alignment horizontal="center" vertical="center"/>
    </xf>
    <xf numFmtId="0" fontId="0" fillId="0" borderId="21" xfId="0" applyBorder="1">
      <alignment vertical="center"/>
    </xf>
    <xf numFmtId="0" fontId="3" fillId="3" borderId="21" xfId="0" applyFont="1" applyFill="1" applyBorder="1" applyAlignment="1">
      <alignment horizontal="left" vertical="center"/>
    </xf>
    <xf numFmtId="49" fontId="3" fillId="2" borderId="20" xfId="0" applyNumberFormat="1" applyFont="1" applyFill="1" applyBorder="1" applyAlignment="1">
      <alignment horizontal="left" vertical="center"/>
    </xf>
    <xf numFmtId="0" fontId="3" fillId="2" borderId="21" xfId="0" applyFont="1" applyFill="1" applyBorder="1" applyAlignment="1">
      <alignment horizontal="left" vertical="center"/>
    </xf>
    <xf numFmtId="0" fontId="26" fillId="12" borderId="16" xfId="0" applyFont="1" applyFill="1" applyBorder="1" applyAlignment="1">
      <alignment horizontal="center"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0" borderId="32" xfId="0" applyNumberFormat="1" applyFont="1" applyBorder="1">
      <alignment vertical="center"/>
    </xf>
    <xf numFmtId="181" fontId="13" fillId="5" borderId="0" xfId="0" applyNumberFormat="1" applyFont="1" applyFill="1" applyAlignment="1"/>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0" fontId="3" fillId="0" borderId="0" xfId="0" applyFont="1">
      <alignment vertical="center"/>
    </xf>
    <xf numFmtId="56" fontId="3" fillId="0" borderId="27" xfId="0" applyNumberFormat="1" applyFont="1" applyBorder="1">
      <alignment vertical="center"/>
    </xf>
    <xf numFmtId="0" fontId="2" fillId="0" borderId="0" xfId="0" applyFont="1" applyAlignment="1">
      <alignment horizontal="right" vertical="center"/>
    </xf>
    <xf numFmtId="0" fontId="7" fillId="0" borderId="0" xfId="0" applyFont="1">
      <alignment vertical="center"/>
    </xf>
    <xf numFmtId="0" fontId="7" fillId="0" borderId="2"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righ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2" xfId="0"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7" fillId="0" borderId="28"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7" fillId="0" borderId="33" xfId="0" applyFont="1" applyBorder="1" applyAlignment="1">
      <alignment horizontal="center" vertical="center"/>
    </xf>
    <xf numFmtId="0" fontId="23" fillId="0" borderId="0" xfId="0" applyFont="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179" fontId="13" fillId="5" borderId="0" xfId="0" applyNumberFormat="1" applyFont="1" applyFill="1" applyAlignment="1">
      <alignment horizontal="left"/>
    </xf>
    <xf numFmtId="0" fontId="3" fillId="0" borderId="0" xfId="0" applyFont="1" applyAlignment="1">
      <alignment horizontal="center"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24" fillId="12" borderId="0" xfId="0" applyFont="1" applyFill="1" applyAlignment="1">
      <alignment horizontal="center" vertical="center"/>
    </xf>
    <xf numFmtId="0" fontId="12" fillId="4" borderId="0"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14" borderId="5" xfId="0" applyFont="1" applyFill="1" applyBorder="1" applyAlignment="1">
      <alignment horizontal="left" vertical="center" wrapText="1"/>
    </xf>
    <xf numFmtId="0" fontId="3" fillId="14" borderId="7" xfId="0" applyFont="1" applyFill="1" applyBorder="1" applyAlignment="1">
      <alignment horizontal="left" vertical="center"/>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2" borderId="6" xfId="0" applyNumberFormat="1" applyFont="1" applyFill="1" applyBorder="1" applyAlignment="1">
      <alignment horizontal="right"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37" xfId="0" applyFont="1" applyBorder="1" applyAlignment="1">
      <alignment horizontal="center" vertical="center"/>
    </xf>
    <xf numFmtId="0" fontId="29" fillId="0" borderId="42" xfId="0" applyFont="1" applyBorder="1" applyAlignment="1">
      <alignment horizontal="center" vertical="center"/>
    </xf>
    <xf numFmtId="0" fontId="29" fillId="0" borderId="39" xfId="0" applyFont="1" applyBorder="1" applyAlignment="1">
      <alignment horizontal="center" vertical="center"/>
    </xf>
    <xf numFmtId="0" fontId="3" fillId="0" borderId="5" xfId="0" applyFont="1" applyBorder="1" applyAlignment="1">
      <alignment horizontal="right" vertical="center"/>
    </xf>
    <xf numFmtId="0" fontId="3" fillId="2" borderId="6" xfId="0" applyFont="1" applyFill="1" applyBorder="1" applyAlignment="1">
      <alignment horizontal="center" vertical="center" shrinkToFit="1"/>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37" xfId="0" applyFont="1" applyBorder="1" applyAlignment="1">
      <alignment horizontal="center" vertical="center"/>
    </xf>
    <xf numFmtId="0" fontId="3" fillId="0" borderId="42" xfId="0" applyFont="1" applyBorder="1" applyAlignment="1">
      <alignment horizontal="center" vertical="center"/>
    </xf>
    <xf numFmtId="0" fontId="3" fillId="0" borderId="39" xfId="0" applyFont="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13" fillId="5" borderId="0" xfId="0" applyFont="1" applyFill="1" applyAlignment="1">
      <alignment horizontal="left"/>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40"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8"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176" fontId="3" fillId="0" borderId="7" xfId="0" applyNumberFormat="1" applyFont="1" applyBorder="1" applyAlignment="1">
      <alignment horizontal="right" vertical="center"/>
    </xf>
    <xf numFmtId="0" fontId="3" fillId="2" borderId="7" xfId="0" applyFont="1" applyFill="1" applyBorder="1" applyAlignment="1">
      <alignment horizontal="right" vertical="center"/>
    </xf>
    <xf numFmtId="0" fontId="2" fillId="0" borderId="43" xfId="0" applyFont="1" applyBorder="1">
      <alignment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2" fillId="0" borderId="43" xfId="0" applyFont="1" applyBorder="1" applyAlignment="1">
      <alignment horizontal="center" vertical="center"/>
    </xf>
    <xf numFmtId="0" fontId="7" fillId="0" borderId="43"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3" fillId="0" borderId="20" xfId="0" applyFont="1" applyBorder="1" applyAlignment="1">
      <alignment horizontal="center" vertical="center" wrapText="1"/>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wrapText="1"/>
    </xf>
    <xf numFmtId="0" fontId="3" fillId="2" borderId="33"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0" fontId="3" fillId="2" borderId="21" xfId="0" applyFont="1" applyFill="1" applyBorder="1" applyAlignment="1">
      <alignment horizontal="center"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7" xfId="0" applyFont="1" applyBorder="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0" fillId="0" borderId="15" xfId="0" applyBorder="1">
      <alignment vertical="center"/>
    </xf>
    <xf numFmtId="0" fontId="0" fillId="0" borderId="12" xfId="0" applyBorder="1">
      <alignment vertical="center"/>
    </xf>
    <xf numFmtId="49" fontId="3" fillId="3" borderId="21" xfId="0" applyNumberFormat="1" applyFont="1" applyFill="1" applyBorder="1" applyAlignment="1">
      <alignment horizontal="left" vertical="center"/>
    </xf>
    <xf numFmtId="0" fontId="0" fillId="0" borderId="28" xfId="0" applyBorder="1">
      <alignment vertical="center"/>
    </xf>
    <xf numFmtId="0" fontId="3" fillId="3" borderId="28"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0" fillId="0" borderId="33" xfId="0" applyBorder="1">
      <alignment vertical="center"/>
    </xf>
    <xf numFmtId="0" fontId="3" fillId="2" borderId="21" xfId="0" applyFont="1" applyFill="1" applyBorder="1" applyAlignment="1">
      <alignment horizontal="center" vertical="center" wrapText="1"/>
    </xf>
    <xf numFmtId="49" fontId="3" fillId="0" borderId="21" xfId="0" applyNumberFormat="1"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3" fillId="3" borderId="2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33" xfId="0" applyFont="1" applyFill="1" applyBorder="1" applyAlignment="1">
      <alignment horizontal="center" vertical="center" wrapText="1"/>
    </xf>
    <xf numFmtId="0" fontId="3" fillId="3" borderId="33"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5&#22238;/&#20104;&#31639;&#20250;&#35336;&#23398;_&#35299;&#35500;&amp;&#28436;&#32722;&#32232;_&#31532;6-&#65301;&#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 val="B_予算会計システム"/>
      <sheetName val="B①_システム開発本部_入力"/>
      <sheetName val="B②_予算仕訳自動計上"/>
      <sheetName val="B③_予算元帳計上"/>
      <sheetName val="B⓸_CF組替予算仕訳"/>
    </sheetNames>
    <sheetDataSet>
      <sheetData sheetId="0"/>
      <sheetData sheetId="1"/>
      <sheetData sheetId="2"/>
      <sheetData sheetId="3"/>
      <sheetData sheetId="4"/>
      <sheetData sheetId="5">
        <row r="7">
          <cell r="B7">
            <v>2</v>
          </cell>
          <cell r="C7" t="str">
            <v>予算会計システム</v>
          </cell>
        </row>
      </sheetData>
      <sheetData sheetId="6">
        <row r="3">
          <cell r="C3" t="str">
            <v>【②予算会計システム】</v>
          </cell>
        </row>
      </sheetData>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94" t="s">
        <v>27</v>
      </c>
      <c r="D1" s="94"/>
      <c r="E1" s="94"/>
      <c r="F1" s="94"/>
      <c r="G1" s="94"/>
      <c r="H1" s="94"/>
      <c r="I1" s="94"/>
      <c r="J1" s="94"/>
      <c r="K1" s="94"/>
      <c r="L1" s="94"/>
      <c r="M1" s="94"/>
      <c r="N1" s="11"/>
    </row>
    <row r="2" spans="2:16" ht="31.5" x14ac:dyDescent="0.55000000000000004">
      <c r="B2" s="11"/>
      <c r="C2" s="93" t="s">
        <v>25</v>
      </c>
      <c r="D2" s="93"/>
      <c r="E2" s="93"/>
      <c r="F2" s="93"/>
      <c r="G2" s="93"/>
      <c r="H2" s="93"/>
      <c r="I2" s="93"/>
      <c r="J2" s="93"/>
      <c r="K2" s="93"/>
      <c r="L2" s="93"/>
      <c r="M2" s="93"/>
      <c r="N2" s="11"/>
    </row>
    <row r="3" spans="2:16" x14ac:dyDescent="0.55000000000000004">
      <c r="B3" s="21"/>
      <c r="C3" s="22"/>
      <c r="D3" s="22"/>
      <c r="E3" s="22"/>
      <c r="F3" s="22"/>
      <c r="G3" s="22"/>
      <c r="H3" s="22"/>
      <c r="I3" s="22"/>
      <c r="J3" s="22"/>
      <c r="K3" s="22"/>
      <c r="L3" s="22"/>
      <c r="M3" s="22"/>
      <c r="N3" s="23"/>
    </row>
    <row r="4" spans="2:16" ht="80.5" customHeight="1" x14ac:dyDescent="0.6">
      <c r="B4" s="24"/>
      <c r="C4" s="95" t="s">
        <v>28</v>
      </c>
      <c r="D4" s="96"/>
      <c r="E4" s="96"/>
      <c r="F4" s="96"/>
      <c r="G4" s="96"/>
      <c r="H4" s="96"/>
      <c r="I4" s="96"/>
      <c r="J4" s="96"/>
      <c r="K4" s="96"/>
      <c r="L4" s="96"/>
      <c r="M4" s="96"/>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97" t="s">
        <v>31</v>
      </c>
      <c r="D7" s="98"/>
      <c r="E7" s="98"/>
      <c r="F7" s="98"/>
      <c r="G7" s="98"/>
      <c r="H7" s="98"/>
      <c r="I7" s="98"/>
      <c r="J7" s="98"/>
      <c r="K7" s="98"/>
      <c r="L7" s="98"/>
      <c r="M7" s="98"/>
      <c r="N7" s="14"/>
    </row>
    <row r="8" spans="2:16" ht="331" customHeight="1" x14ac:dyDescent="0.55000000000000004">
      <c r="B8" s="12"/>
      <c r="C8" s="97" t="s">
        <v>32</v>
      </c>
      <c r="D8" s="97"/>
      <c r="E8" s="97"/>
      <c r="F8" s="97"/>
      <c r="G8" s="97"/>
      <c r="H8" s="97"/>
      <c r="I8" s="97"/>
      <c r="J8" s="97"/>
      <c r="K8" s="97"/>
      <c r="L8" s="97"/>
      <c r="M8" s="97"/>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97" t="s">
        <v>33</v>
      </c>
      <c r="D10" s="98"/>
      <c r="E10" s="98"/>
      <c r="F10" s="98"/>
      <c r="G10" s="98"/>
      <c r="H10" s="98"/>
      <c r="I10" s="98"/>
      <c r="J10" s="98"/>
      <c r="K10" s="98"/>
      <c r="L10" s="98"/>
      <c r="M10" s="98"/>
      <c r="N10" s="14"/>
    </row>
    <row r="11" spans="2:16" ht="139.75" customHeight="1" x14ac:dyDescent="0.55000000000000004">
      <c r="B11" s="15"/>
      <c r="C11" s="91" t="s">
        <v>34</v>
      </c>
      <c r="D11" s="92"/>
      <c r="E11" s="92"/>
      <c r="F11" s="92"/>
      <c r="G11" s="92"/>
      <c r="H11" s="92"/>
      <c r="I11" s="92"/>
      <c r="J11" s="92"/>
      <c r="K11" s="92"/>
      <c r="L11" s="92"/>
      <c r="M11" s="92"/>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33" t="s">
        <v>24</v>
      </c>
      <c r="C2" s="133"/>
      <c r="D2" s="133"/>
      <c r="E2" s="133"/>
      <c r="F2" s="133"/>
      <c r="G2" s="133"/>
      <c r="H2" s="133"/>
      <c r="I2" s="133"/>
      <c r="J2" s="134" t="s">
        <v>302</v>
      </c>
      <c r="K2" s="134"/>
      <c r="L2" s="134"/>
      <c r="M2" s="36" t="s">
        <v>65</v>
      </c>
      <c r="N2" s="36"/>
      <c r="O2" s="36"/>
      <c r="P2" s="36"/>
      <c r="Q2" s="36"/>
      <c r="R2" s="36"/>
      <c r="S2" s="36"/>
      <c r="T2" s="5"/>
    </row>
    <row r="3" spans="2:20" ht="31.5" x14ac:dyDescent="1.05">
      <c r="B3" s="6"/>
      <c r="C3" s="28" t="s">
        <v>30</v>
      </c>
      <c r="D3" s="6"/>
      <c r="E3" s="6"/>
      <c r="F3" s="6"/>
      <c r="G3" s="28" t="s">
        <v>38</v>
      </c>
      <c r="H3" s="6"/>
      <c r="I3" s="6"/>
      <c r="J3" s="37" t="s">
        <v>39</v>
      </c>
      <c r="K3" s="7"/>
      <c r="L3" s="7"/>
      <c r="M3" s="7"/>
      <c r="N3" s="7"/>
      <c r="O3" s="7"/>
      <c r="P3" s="7"/>
      <c r="Q3" s="7"/>
      <c r="R3" s="7"/>
      <c r="S3" s="7"/>
      <c r="T3" s="8"/>
    </row>
    <row r="4" spans="2:20" ht="22.5" x14ac:dyDescent="0.55000000000000004">
      <c r="B4" s="135" t="s">
        <v>0</v>
      </c>
      <c r="C4" s="136"/>
      <c r="D4" s="136"/>
      <c r="E4" s="136"/>
      <c r="F4" s="136"/>
      <c r="G4" s="136"/>
      <c r="H4" s="136"/>
      <c r="I4" s="136"/>
      <c r="J4" s="136"/>
      <c r="K4" s="136"/>
      <c r="L4" s="136"/>
      <c r="M4" s="136"/>
      <c r="N4" s="136"/>
      <c r="O4" s="136"/>
      <c r="P4" s="136"/>
      <c r="Q4" s="136"/>
      <c r="R4" s="136"/>
      <c r="S4" s="136"/>
      <c r="T4" s="137"/>
    </row>
    <row r="5" spans="2:20" ht="67.75" customHeight="1" x14ac:dyDescent="0.55000000000000004">
      <c r="B5" s="115" t="s">
        <v>122</v>
      </c>
      <c r="C5" s="116"/>
      <c r="D5" s="116"/>
      <c r="E5" s="116"/>
      <c r="F5" s="116"/>
      <c r="G5" s="116"/>
      <c r="H5" s="116"/>
      <c r="I5" s="116"/>
      <c r="J5" s="116"/>
      <c r="K5" s="116"/>
      <c r="L5" s="116"/>
      <c r="M5" s="116"/>
      <c r="N5" s="116"/>
      <c r="O5" s="116"/>
      <c r="P5" s="116"/>
      <c r="Q5" s="116"/>
      <c r="R5" s="116"/>
      <c r="S5" s="116"/>
      <c r="T5" s="117"/>
    </row>
    <row r="6" spans="2:20" ht="6" customHeight="1" x14ac:dyDescent="0.55000000000000004"/>
    <row r="7" spans="2:20" ht="28.5" x14ac:dyDescent="0.95">
      <c r="B7" s="10">
        <v>1</v>
      </c>
      <c r="C7" s="129" t="s">
        <v>37</v>
      </c>
      <c r="D7" s="130"/>
      <c r="E7" s="131"/>
      <c r="F7" s="9">
        <v>1</v>
      </c>
      <c r="G7" s="132" t="s">
        <v>411</v>
      </c>
      <c r="H7" s="132"/>
      <c r="I7" s="132"/>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15" t="s">
        <v>120</v>
      </c>
      <c r="C9" s="116"/>
      <c r="D9" s="116"/>
      <c r="E9" s="116"/>
      <c r="F9" s="116"/>
      <c r="G9" s="116"/>
      <c r="H9" s="116"/>
      <c r="I9" s="116"/>
      <c r="J9" s="116"/>
      <c r="K9" s="116"/>
      <c r="L9" s="116"/>
      <c r="M9" s="116"/>
      <c r="N9" s="116"/>
      <c r="O9" s="116"/>
      <c r="P9" s="116"/>
      <c r="Q9" s="116"/>
      <c r="R9" s="116"/>
      <c r="S9" s="116"/>
      <c r="T9" s="117"/>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15" t="s">
        <v>132</v>
      </c>
      <c r="C11" s="116"/>
      <c r="D11" s="116"/>
      <c r="E11" s="116"/>
      <c r="F11" s="116"/>
      <c r="G11" s="116"/>
      <c r="H11" s="116"/>
      <c r="I11" s="116"/>
      <c r="J11" s="116"/>
      <c r="K11" s="116"/>
      <c r="L11" s="116"/>
      <c r="M11" s="116"/>
      <c r="N11" s="116"/>
      <c r="O11" s="116"/>
      <c r="P11" s="116"/>
      <c r="Q11" s="116"/>
      <c r="R11" s="116"/>
      <c r="S11" s="116"/>
      <c r="T11" s="117"/>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24" t="s">
        <v>53</v>
      </c>
      <c r="E15" s="125"/>
      <c r="F15" s="41"/>
      <c r="G15" s="41" t="s">
        <v>45</v>
      </c>
      <c r="H15" s="41"/>
      <c r="I15" s="41"/>
      <c r="J15" s="41"/>
      <c r="K15" s="41"/>
      <c r="L15" s="41"/>
      <c r="M15" s="41"/>
      <c r="N15" s="41"/>
      <c r="O15" s="41"/>
      <c r="P15" s="41"/>
      <c r="Q15" s="41"/>
      <c r="R15" s="41"/>
      <c r="S15" s="41"/>
      <c r="T15" s="42"/>
    </row>
    <row r="16" spans="2:20" ht="19.75" customHeight="1" thickBot="1" x14ac:dyDescent="0.6">
      <c r="B16" s="40"/>
      <c r="C16" s="41"/>
      <c r="D16" s="126" t="s">
        <v>54</v>
      </c>
      <c r="E16" s="127"/>
      <c r="F16" s="41"/>
      <c r="G16" s="41"/>
      <c r="H16" s="41"/>
      <c r="I16" s="41"/>
      <c r="J16" s="41"/>
      <c r="K16" s="41"/>
      <c r="L16" s="41"/>
      <c r="M16" s="41"/>
      <c r="N16" s="41"/>
      <c r="O16" s="41"/>
      <c r="P16" s="41"/>
      <c r="Q16" s="41"/>
      <c r="R16" s="41"/>
      <c r="S16" s="41"/>
      <c r="T16" s="42"/>
    </row>
    <row r="17" spans="2:21" ht="19.75" customHeight="1" thickBot="1" x14ac:dyDescent="0.6">
      <c r="B17" s="40"/>
      <c r="C17" s="41"/>
      <c r="D17" s="112" t="s">
        <v>42</v>
      </c>
      <c r="E17" s="113"/>
      <c r="F17" s="41"/>
      <c r="G17" s="41" t="s">
        <v>52</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12" t="s">
        <v>43</v>
      </c>
      <c r="C19" s="113"/>
      <c r="D19" s="41"/>
      <c r="E19" s="41"/>
      <c r="F19" s="41"/>
      <c r="G19" s="41"/>
      <c r="H19" s="41"/>
      <c r="I19" s="41"/>
      <c r="J19" s="41"/>
      <c r="K19" s="41"/>
      <c r="L19" s="41"/>
      <c r="M19" s="41"/>
      <c r="N19" s="41"/>
      <c r="O19" s="41"/>
      <c r="P19" s="41"/>
      <c r="Q19" s="41"/>
      <c r="R19" s="41"/>
      <c r="S19" s="41"/>
      <c r="T19" s="42"/>
    </row>
    <row r="20" spans="2:21" ht="19.75" customHeight="1" thickBot="1" x14ac:dyDescent="0.6">
      <c r="B20" s="124" t="s">
        <v>62</v>
      </c>
      <c r="C20" s="128"/>
      <c r="D20" s="128"/>
      <c r="E20" s="128"/>
      <c r="F20" s="128"/>
      <c r="G20" s="125"/>
      <c r="H20" s="112" t="s">
        <v>63</v>
      </c>
      <c r="I20" s="114"/>
      <c r="J20" s="114"/>
      <c r="K20" s="113"/>
      <c r="L20" s="112" t="s">
        <v>44</v>
      </c>
      <c r="M20" s="113"/>
      <c r="N20" s="112" t="s">
        <v>64</v>
      </c>
      <c r="O20" s="113"/>
      <c r="P20" s="112" t="s">
        <v>63</v>
      </c>
      <c r="Q20" s="114"/>
      <c r="R20" s="114"/>
      <c r="S20" s="113"/>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18" t="s">
        <v>55</v>
      </c>
      <c r="C22" s="119"/>
      <c r="D22" s="119"/>
      <c r="E22" s="119"/>
      <c r="F22" s="119"/>
      <c r="G22" s="119"/>
      <c r="H22" s="119"/>
      <c r="I22" s="119"/>
      <c r="J22" s="119"/>
      <c r="K22" s="119"/>
      <c r="L22" s="119"/>
      <c r="M22" s="119"/>
      <c r="N22" s="119"/>
      <c r="O22" s="119"/>
      <c r="P22" s="119"/>
      <c r="Q22" s="119"/>
      <c r="R22" s="119"/>
      <c r="S22" s="119"/>
      <c r="T22" s="120"/>
    </row>
    <row r="23" spans="2:21" ht="23" thickBot="1" x14ac:dyDescent="0.6">
      <c r="B23" s="217" t="s">
        <v>1</v>
      </c>
      <c r="C23" s="218" t="s">
        <v>2</v>
      </c>
      <c r="D23" s="219"/>
      <c r="E23" s="220"/>
      <c r="F23" s="218" t="s">
        <v>12</v>
      </c>
      <c r="G23" s="219"/>
      <c r="H23" s="219"/>
      <c r="I23" s="219"/>
      <c r="J23" s="220"/>
      <c r="K23" s="221" t="s">
        <v>3</v>
      </c>
      <c r="L23" s="221" t="s">
        <v>4</v>
      </c>
      <c r="M23" s="222" t="s">
        <v>5</v>
      </c>
      <c r="N23" s="222" t="s">
        <v>6</v>
      </c>
      <c r="O23" s="222" t="s">
        <v>7</v>
      </c>
      <c r="P23" s="222" t="s">
        <v>8</v>
      </c>
      <c r="Q23" s="222" t="s">
        <v>9</v>
      </c>
      <c r="R23" s="222" t="s">
        <v>10</v>
      </c>
      <c r="S23" s="222" t="s">
        <v>11</v>
      </c>
      <c r="T23" s="223"/>
    </row>
    <row r="24" spans="2:21" ht="22.5" x14ac:dyDescent="0.55000000000000004">
      <c r="B24" s="100" t="s">
        <v>76</v>
      </c>
      <c r="C24" s="105" t="s">
        <v>56</v>
      </c>
      <c r="D24" s="106"/>
      <c r="E24" s="107"/>
      <c r="F24" s="138" t="s">
        <v>46</v>
      </c>
      <c r="G24" s="106"/>
      <c r="H24" s="106"/>
      <c r="I24" s="106"/>
      <c r="J24" s="107"/>
      <c r="K24" s="100" t="s">
        <v>21</v>
      </c>
      <c r="L24" s="100" t="s">
        <v>22</v>
      </c>
      <c r="M24" s="88" t="s">
        <v>5</v>
      </c>
      <c r="N24" s="88" t="s">
        <v>6</v>
      </c>
      <c r="O24" s="88" t="s">
        <v>7</v>
      </c>
      <c r="P24" s="88" t="s">
        <v>8</v>
      </c>
      <c r="Q24" s="88" t="s">
        <v>9</v>
      </c>
      <c r="R24" s="88" t="s">
        <v>10</v>
      </c>
      <c r="S24" s="88" t="s">
        <v>11</v>
      </c>
      <c r="T24" s="31"/>
      <c r="U24" s="2"/>
    </row>
    <row r="25" spans="2:21" ht="22.5" x14ac:dyDescent="0.55000000000000004">
      <c r="B25" s="100"/>
      <c r="C25" s="105"/>
      <c r="D25" s="106"/>
      <c r="E25" s="107"/>
      <c r="F25" s="105"/>
      <c r="G25" s="106"/>
      <c r="H25" s="106"/>
      <c r="I25" s="106"/>
      <c r="J25" s="107"/>
      <c r="K25" s="100"/>
      <c r="L25" s="100"/>
      <c r="M25" s="43">
        <v>10000</v>
      </c>
      <c r="N25" s="43">
        <v>10000</v>
      </c>
      <c r="O25" s="43">
        <v>10000</v>
      </c>
      <c r="P25" s="43">
        <v>10000</v>
      </c>
      <c r="Q25" s="43">
        <v>10000</v>
      </c>
      <c r="R25" s="43">
        <v>10000</v>
      </c>
      <c r="S25" s="43"/>
      <c r="T25" s="31"/>
      <c r="U25" s="2"/>
    </row>
    <row r="26" spans="2:21" ht="22.5" x14ac:dyDescent="0.55000000000000004">
      <c r="B26" s="100"/>
      <c r="C26" s="105"/>
      <c r="D26" s="106"/>
      <c r="E26" s="107"/>
      <c r="F26" s="105"/>
      <c r="G26" s="106"/>
      <c r="H26" s="106"/>
      <c r="I26" s="106"/>
      <c r="J26" s="107"/>
      <c r="K26" s="100"/>
      <c r="L26" s="100"/>
      <c r="M26" s="39" t="s">
        <v>13</v>
      </c>
      <c r="N26" s="39" t="s">
        <v>14</v>
      </c>
      <c r="O26" s="39" t="s">
        <v>15</v>
      </c>
      <c r="P26" s="39" t="s">
        <v>16</v>
      </c>
      <c r="Q26" s="39" t="s">
        <v>17</v>
      </c>
      <c r="R26" s="39" t="s">
        <v>18</v>
      </c>
      <c r="S26" s="39" t="s">
        <v>19</v>
      </c>
      <c r="T26" s="39" t="s">
        <v>20</v>
      </c>
      <c r="U26" s="2"/>
    </row>
    <row r="27" spans="2:21" ht="23" thickBot="1" x14ac:dyDescent="0.6">
      <c r="B27" s="145"/>
      <c r="C27" s="139"/>
      <c r="D27" s="140"/>
      <c r="E27" s="141"/>
      <c r="F27" s="139"/>
      <c r="G27" s="140"/>
      <c r="H27" s="140"/>
      <c r="I27" s="140"/>
      <c r="J27" s="141"/>
      <c r="K27" s="145"/>
      <c r="L27" s="145"/>
      <c r="M27" s="67">
        <v>10000</v>
      </c>
      <c r="N27" s="67">
        <v>10000</v>
      </c>
      <c r="O27" s="67">
        <v>10000</v>
      </c>
      <c r="P27" s="67">
        <v>10000</v>
      </c>
      <c r="Q27" s="67">
        <v>10000</v>
      </c>
      <c r="R27" s="67">
        <v>10000</v>
      </c>
      <c r="S27" s="67"/>
      <c r="T27" s="67"/>
      <c r="U27" s="2"/>
    </row>
    <row r="28" spans="2:21" ht="21.65" customHeight="1" x14ac:dyDescent="0.55000000000000004">
      <c r="B28" s="100" t="s">
        <v>77</v>
      </c>
      <c r="C28" s="105" t="s">
        <v>57</v>
      </c>
      <c r="D28" s="106"/>
      <c r="E28" s="107"/>
      <c r="F28" s="138" t="s">
        <v>46</v>
      </c>
      <c r="G28" s="106"/>
      <c r="H28" s="106"/>
      <c r="I28" s="106"/>
      <c r="J28" s="107"/>
      <c r="K28" s="100" t="s">
        <v>21</v>
      </c>
      <c r="L28" s="100" t="s">
        <v>22</v>
      </c>
      <c r="M28" s="88" t="s">
        <v>5</v>
      </c>
      <c r="N28" s="88" t="s">
        <v>6</v>
      </c>
      <c r="O28" s="88" t="s">
        <v>7</v>
      </c>
      <c r="P28" s="88" t="s">
        <v>8</v>
      </c>
      <c r="Q28" s="88" t="s">
        <v>9</v>
      </c>
      <c r="R28" s="88" t="s">
        <v>10</v>
      </c>
      <c r="S28" s="88" t="s">
        <v>11</v>
      </c>
      <c r="T28" s="31"/>
      <c r="U28" s="2"/>
    </row>
    <row r="29" spans="2:21" ht="22.5" x14ac:dyDescent="0.55000000000000004">
      <c r="B29" s="100"/>
      <c r="C29" s="105"/>
      <c r="D29" s="106"/>
      <c r="E29" s="107"/>
      <c r="F29" s="105"/>
      <c r="G29" s="106"/>
      <c r="H29" s="106"/>
      <c r="I29" s="106"/>
      <c r="J29" s="107"/>
      <c r="K29" s="100"/>
      <c r="L29" s="100"/>
      <c r="M29" s="43">
        <v>7000</v>
      </c>
      <c r="N29" s="43">
        <v>7000</v>
      </c>
      <c r="O29" s="43">
        <v>7000</v>
      </c>
      <c r="P29" s="43">
        <v>7000</v>
      </c>
      <c r="Q29" s="43">
        <v>7000</v>
      </c>
      <c r="R29" s="43">
        <v>7000</v>
      </c>
      <c r="S29" s="43"/>
      <c r="T29" s="31"/>
      <c r="U29" s="2"/>
    </row>
    <row r="30" spans="2:21" ht="22.5" x14ac:dyDescent="0.55000000000000004">
      <c r="B30" s="100"/>
      <c r="C30" s="105"/>
      <c r="D30" s="106"/>
      <c r="E30" s="107"/>
      <c r="F30" s="105"/>
      <c r="G30" s="106"/>
      <c r="H30" s="106"/>
      <c r="I30" s="106"/>
      <c r="J30" s="107"/>
      <c r="K30" s="100"/>
      <c r="L30" s="100"/>
      <c r="M30" s="39" t="s">
        <v>13</v>
      </c>
      <c r="N30" s="39" t="s">
        <v>14</v>
      </c>
      <c r="O30" s="39" t="s">
        <v>15</v>
      </c>
      <c r="P30" s="39" t="s">
        <v>16</v>
      </c>
      <c r="Q30" s="39" t="s">
        <v>17</v>
      </c>
      <c r="R30" s="39" t="s">
        <v>18</v>
      </c>
      <c r="S30" s="39" t="s">
        <v>19</v>
      </c>
      <c r="T30" s="39" t="s">
        <v>20</v>
      </c>
      <c r="U30" s="2"/>
    </row>
    <row r="31" spans="2:21" ht="23" thickBot="1" x14ac:dyDescent="0.6">
      <c r="B31" s="145"/>
      <c r="C31" s="139"/>
      <c r="D31" s="140"/>
      <c r="E31" s="141"/>
      <c r="F31" s="139"/>
      <c r="G31" s="140"/>
      <c r="H31" s="140"/>
      <c r="I31" s="140"/>
      <c r="J31" s="141"/>
      <c r="K31" s="145"/>
      <c r="L31" s="145"/>
      <c r="M31" s="67">
        <v>7000</v>
      </c>
      <c r="N31" s="67">
        <v>7000</v>
      </c>
      <c r="O31" s="67">
        <v>7000</v>
      </c>
      <c r="P31" s="67">
        <v>7000</v>
      </c>
      <c r="Q31" s="67">
        <v>7000</v>
      </c>
      <c r="R31" s="67">
        <v>7000</v>
      </c>
      <c r="S31" s="67"/>
      <c r="T31" s="67"/>
      <c r="U31" s="2"/>
    </row>
    <row r="32" spans="2:21" ht="22.5" x14ac:dyDescent="0.55000000000000004">
      <c r="B32" s="100" t="s">
        <v>78</v>
      </c>
      <c r="C32" s="105" t="s">
        <v>48</v>
      </c>
      <c r="D32" s="106"/>
      <c r="E32" s="107"/>
      <c r="F32" s="138" t="s">
        <v>94</v>
      </c>
      <c r="G32" s="106"/>
      <c r="H32" s="106"/>
      <c r="I32" s="106"/>
      <c r="J32" s="107"/>
      <c r="K32" s="100"/>
      <c r="L32" s="100" t="s">
        <v>58</v>
      </c>
      <c r="M32" s="88" t="s">
        <v>5</v>
      </c>
      <c r="N32" s="88" t="s">
        <v>6</v>
      </c>
      <c r="O32" s="88" t="s">
        <v>7</v>
      </c>
      <c r="P32" s="88" t="s">
        <v>8</v>
      </c>
      <c r="Q32" s="88" t="s">
        <v>9</v>
      </c>
      <c r="R32" s="88" t="s">
        <v>10</v>
      </c>
      <c r="S32" s="88" t="s">
        <v>11</v>
      </c>
      <c r="T32" s="31"/>
      <c r="U32" s="2"/>
    </row>
    <row r="33" spans="2:21" ht="22.5" x14ac:dyDescent="0.55000000000000004">
      <c r="B33" s="100"/>
      <c r="C33" s="105"/>
      <c r="D33" s="106"/>
      <c r="E33" s="107"/>
      <c r="F33" s="105"/>
      <c r="G33" s="106"/>
      <c r="H33" s="106"/>
      <c r="I33" s="106"/>
      <c r="J33" s="107"/>
      <c r="K33" s="100"/>
      <c r="L33" s="100"/>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100"/>
      <c r="C34" s="105"/>
      <c r="D34" s="106"/>
      <c r="E34" s="107"/>
      <c r="F34" s="105"/>
      <c r="G34" s="106"/>
      <c r="H34" s="106"/>
      <c r="I34" s="106"/>
      <c r="J34" s="107"/>
      <c r="K34" s="100"/>
      <c r="L34" s="100"/>
      <c r="M34" s="39" t="s">
        <v>13</v>
      </c>
      <c r="N34" s="39" t="s">
        <v>14</v>
      </c>
      <c r="O34" s="39" t="s">
        <v>15</v>
      </c>
      <c r="P34" s="39" t="s">
        <v>16</v>
      </c>
      <c r="Q34" s="39" t="s">
        <v>17</v>
      </c>
      <c r="R34" s="39" t="s">
        <v>18</v>
      </c>
      <c r="S34" s="39" t="s">
        <v>19</v>
      </c>
      <c r="T34" s="39" t="s">
        <v>20</v>
      </c>
      <c r="U34" s="2"/>
    </row>
    <row r="35" spans="2:21" ht="23" thickBot="1" x14ac:dyDescent="0.6">
      <c r="B35" s="145"/>
      <c r="C35" s="139"/>
      <c r="D35" s="140"/>
      <c r="E35" s="141"/>
      <c r="F35" s="139"/>
      <c r="G35" s="140"/>
      <c r="H35" s="140"/>
      <c r="I35" s="140"/>
      <c r="J35" s="141"/>
      <c r="K35" s="145"/>
      <c r="L35" s="145"/>
      <c r="M35" s="224">
        <f>ROUND(M31/M27*100,1)</f>
        <v>70</v>
      </c>
      <c r="N35" s="224">
        <f t="shared" si="0"/>
        <v>70</v>
      </c>
      <c r="O35" s="224">
        <f t="shared" si="0"/>
        <v>70</v>
      </c>
      <c r="P35" s="224">
        <f t="shared" si="0"/>
        <v>70</v>
      </c>
      <c r="Q35" s="224">
        <f t="shared" si="0"/>
        <v>70</v>
      </c>
      <c r="R35" s="224">
        <f t="shared" si="0"/>
        <v>70</v>
      </c>
      <c r="S35" s="75"/>
      <c r="T35" s="75"/>
      <c r="U35" s="2"/>
    </row>
    <row r="36" spans="2:21" ht="22.5" x14ac:dyDescent="0.55000000000000004">
      <c r="B36" s="100" t="s">
        <v>79</v>
      </c>
      <c r="C36" s="105" t="s">
        <v>95</v>
      </c>
      <c r="D36" s="106"/>
      <c r="E36" s="107"/>
      <c r="F36" s="138" t="s">
        <v>46</v>
      </c>
      <c r="G36" s="106"/>
      <c r="H36" s="106"/>
      <c r="I36" s="106"/>
      <c r="J36" s="107"/>
      <c r="K36" s="100" t="s">
        <v>21</v>
      </c>
      <c r="L36" s="100" t="s">
        <v>22</v>
      </c>
      <c r="M36" s="88" t="s">
        <v>5</v>
      </c>
      <c r="N36" s="88" t="s">
        <v>6</v>
      </c>
      <c r="O36" s="88" t="s">
        <v>7</v>
      </c>
      <c r="P36" s="88" t="s">
        <v>8</v>
      </c>
      <c r="Q36" s="88" t="s">
        <v>9</v>
      </c>
      <c r="R36" s="88" t="s">
        <v>10</v>
      </c>
      <c r="S36" s="88" t="s">
        <v>11</v>
      </c>
      <c r="T36" s="31"/>
      <c r="U36" s="2"/>
    </row>
    <row r="37" spans="2:21" ht="22.5" x14ac:dyDescent="0.55000000000000004">
      <c r="B37" s="100"/>
      <c r="C37" s="105"/>
      <c r="D37" s="106"/>
      <c r="E37" s="107"/>
      <c r="F37" s="105"/>
      <c r="G37" s="106"/>
      <c r="H37" s="106"/>
      <c r="I37" s="106"/>
      <c r="J37" s="107"/>
      <c r="K37" s="100"/>
      <c r="L37" s="100"/>
      <c r="M37" s="47"/>
      <c r="N37" s="47"/>
      <c r="O37" s="47"/>
      <c r="P37" s="47"/>
      <c r="Q37" s="47"/>
      <c r="R37" s="47"/>
      <c r="S37" s="43">
        <f>SUM(M37:R37)</f>
        <v>0</v>
      </c>
      <c r="T37" s="31"/>
      <c r="U37" s="2"/>
    </row>
    <row r="38" spans="2:21" ht="22.5" x14ac:dyDescent="0.55000000000000004">
      <c r="B38" s="100"/>
      <c r="C38" s="105"/>
      <c r="D38" s="106"/>
      <c r="E38" s="107"/>
      <c r="F38" s="105"/>
      <c r="G38" s="106"/>
      <c r="H38" s="106"/>
      <c r="I38" s="106"/>
      <c r="J38" s="107"/>
      <c r="K38" s="100"/>
      <c r="L38" s="100"/>
      <c r="M38" s="39" t="s">
        <v>13</v>
      </c>
      <c r="N38" s="39" t="s">
        <v>14</v>
      </c>
      <c r="O38" s="39" t="s">
        <v>15</v>
      </c>
      <c r="P38" s="39" t="s">
        <v>16</v>
      </c>
      <c r="Q38" s="39" t="s">
        <v>17</v>
      </c>
      <c r="R38" s="39" t="s">
        <v>18</v>
      </c>
      <c r="S38" s="39" t="s">
        <v>19</v>
      </c>
      <c r="T38" s="39" t="s">
        <v>20</v>
      </c>
      <c r="U38" s="2"/>
    </row>
    <row r="39" spans="2:21" ht="23" thickBot="1" x14ac:dyDescent="0.6">
      <c r="B39" s="145"/>
      <c r="C39" s="139"/>
      <c r="D39" s="140"/>
      <c r="E39" s="141"/>
      <c r="F39" s="139"/>
      <c r="G39" s="140"/>
      <c r="H39" s="140"/>
      <c r="I39" s="140"/>
      <c r="J39" s="141"/>
      <c r="K39" s="145"/>
      <c r="L39" s="145"/>
      <c r="M39" s="225"/>
      <c r="N39" s="225"/>
      <c r="O39" s="225"/>
      <c r="P39" s="225"/>
      <c r="Q39" s="225">
        <v>10000</v>
      </c>
      <c r="R39" s="225"/>
      <c r="S39" s="67">
        <f>SUM(M39:R39)</f>
        <v>10000</v>
      </c>
      <c r="T39" s="67">
        <f>S37+S39</f>
        <v>10000</v>
      </c>
      <c r="U39" s="2"/>
    </row>
    <row r="40" spans="2:21" ht="22.5" x14ac:dyDescent="0.55000000000000004">
      <c r="B40" s="100" t="s">
        <v>35</v>
      </c>
      <c r="C40" s="105" t="s">
        <v>72</v>
      </c>
      <c r="D40" s="106"/>
      <c r="E40" s="107"/>
      <c r="F40" s="138" t="s">
        <v>59</v>
      </c>
      <c r="G40" s="106"/>
      <c r="H40" s="106"/>
      <c r="I40" s="106"/>
      <c r="J40" s="107"/>
      <c r="K40" s="100" t="s">
        <v>21</v>
      </c>
      <c r="L40" s="100" t="s">
        <v>22</v>
      </c>
      <c r="M40" s="88" t="s">
        <v>5</v>
      </c>
      <c r="N40" s="88" t="s">
        <v>6</v>
      </c>
      <c r="O40" s="88" t="s">
        <v>7</v>
      </c>
      <c r="P40" s="88" t="s">
        <v>8</v>
      </c>
      <c r="Q40" s="88" t="s">
        <v>9</v>
      </c>
      <c r="R40" s="88" t="s">
        <v>10</v>
      </c>
      <c r="S40" s="88" t="s">
        <v>11</v>
      </c>
      <c r="T40" s="31"/>
      <c r="U40" s="2"/>
    </row>
    <row r="41" spans="2:21" ht="22.5" x14ac:dyDescent="0.55000000000000004">
      <c r="B41" s="100"/>
      <c r="C41" s="105"/>
      <c r="D41" s="106"/>
      <c r="E41" s="107"/>
      <c r="F41" s="105"/>
      <c r="G41" s="106"/>
      <c r="H41" s="106"/>
      <c r="I41" s="106"/>
      <c r="J41" s="107"/>
      <c r="K41" s="100"/>
      <c r="L41" s="100"/>
      <c r="M41" s="43">
        <v>200</v>
      </c>
      <c r="N41" s="43">
        <v>400</v>
      </c>
      <c r="O41" s="43">
        <v>400</v>
      </c>
      <c r="P41" s="43">
        <v>400</v>
      </c>
      <c r="Q41" s="43">
        <v>400</v>
      </c>
      <c r="R41" s="43">
        <v>400</v>
      </c>
      <c r="S41" s="43">
        <f>SUM(M41:R41)</f>
        <v>2200</v>
      </c>
      <c r="T41" s="31"/>
      <c r="U41" s="2"/>
    </row>
    <row r="42" spans="2:21" ht="22.5" x14ac:dyDescent="0.55000000000000004">
      <c r="B42" s="100"/>
      <c r="C42" s="105"/>
      <c r="D42" s="106"/>
      <c r="E42" s="107"/>
      <c r="F42" s="105"/>
      <c r="G42" s="106"/>
      <c r="H42" s="106"/>
      <c r="I42" s="106"/>
      <c r="J42" s="107"/>
      <c r="K42" s="100"/>
      <c r="L42" s="100"/>
      <c r="M42" s="39" t="s">
        <v>13</v>
      </c>
      <c r="N42" s="39" t="s">
        <v>14</v>
      </c>
      <c r="O42" s="39" t="s">
        <v>15</v>
      </c>
      <c r="P42" s="39" t="s">
        <v>16</v>
      </c>
      <c r="Q42" s="39" t="s">
        <v>17</v>
      </c>
      <c r="R42" s="39" t="s">
        <v>18</v>
      </c>
      <c r="S42" s="39" t="s">
        <v>19</v>
      </c>
      <c r="T42" s="39" t="s">
        <v>20</v>
      </c>
      <c r="U42" s="2"/>
    </row>
    <row r="43" spans="2:21" ht="23" thickBot="1" x14ac:dyDescent="0.6">
      <c r="B43" s="145"/>
      <c r="C43" s="139"/>
      <c r="D43" s="140"/>
      <c r="E43" s="141"/>
      <c r="F43" s="139"/>
      <c r="G43" s="140"/>
      <c r="H43" s="140"/>
      <c r="I43" s="140"/>
      <c r="J43" s="141"/>
      <c r="K43" s="145"/>
      <c r="L43" s="145"/>
      <c r="M43" s="67">
        <v>400</v>
      </c>
      <c r="N43" s="67">
        <v>400</v>
      </c>
      <c r="O43" s="67">
        <v>400</v>
      </c>
      <c r="P43" s="67">
        <v>400</v>
      </c>
      <c r="Q43" s="67">
        <v>300</v>
      </c>
      <c r="R43" s="67"/>
      <c r="S43" s="67">
        <f>SUM(M43:R43)</f>
        <v>1900</v>
      </c>
      <c r="T43" s="67">
        <f>S41+S43</f>
        <v>4100</v>
      </c>
      <c r="U43" s="2"/>
    </row>
    <row r="44" spans="2:21" ht="21.65" customHeight="1" x14ac:dyDescent="0.55000000000000004">
      <c r="B44" s="100" t="s">
        <v>80</v>
      </c>
      <c r="C44" s="105" t="s">
        <v>73</v>
      </c>
      <c r="D44" s="106"/>
      <c r="E44" s="107"/>
      <c r="F44" s="138" t="s">
        <v>59</v>
      </c>
      <c r="G44" s="106"/>
      <c r="H44" s="106"/>
      <c r="I44" s="106"/>
      <c r="J44" s="107"/>
      <c r="K44" s="100" t="s">
        <v>21</v>
      </c>
      <c r="L44" s="100" t="s">
        <v>22</v>
      </c>
      <c r="M44" s="88" t="s">
        <v>5</v>
      </c>
      <c r="N44" s="88" t="s">
        <v>6</v>
      </c>
      <c r="O44" s="88" t="s">
        <v>7</v>
      </c>
      <c r="P44" s="88" t="s">
        <v>8</v>
      </c>
      <c r="Q44" s="88" t="s">
        <v>9</v>
      </c>
      <c r="R44" s="88" t="s">
        <v>10</v>
      </c>
      <c r="S44" s="88" t="s">
        <v>11</v>
      </c>
      <c r="T44" s="31"/>
      <c r="U44" s="2"/>
    </row>
    <row r="45" spans="2:21" ht="22.5" x14ac:dyDescent="0.55000000000000004">
      <c r="B45" s="100"/>
      <c r="C45" s="105"/>
      <c r="D45" s="106"/>
      <c r="E45" s="107"/>
      <c r="F45" s="105"/>
      <c r="G45" s="106"/>
      <c r="H45" s="106"/>
      <c r="I45" s="106"/>
      <c r="J45" s="107"/>
      <c r="K45" s="100"/>
      <c r="L45" s="100"/>
      <c r="M45" s="43">
        <v>100</v>
      </c>
      <c r="N45" s="43">
        <v>200</v>
      </c>
      <c r="O45" s="43">
        <v>200</v>
      </c>
      <c r="P45" s="43">
        <v>200</v>
      </c>
      <c r="Q45" s="43">
        <v>200</v>
      </c>
      <c r="R45" s="43">
        <v>200</v>
      </c>
      <c r="S45" s="43">
        <f>SUM(M45:R45)</f>
        <v>1100</v>
      </c>
      <c r="T45" s="31"/>
      <c r="U45" s="2"/>
    </row>
    <row r="46" spans="2:21" ht="22.5" x14ac:dyDescent="0.55000000000000004">
      <c r="B46" s="100"/>
      <c r="C46" s="105"/>
      <c r="D46" s="106"/>
      <c r="E46" s="107"/>
      <c r="F46" s="105"/>
      <c r="G46" s="106"/>
      <c r="H46" s="106"/>
      <c r="I46" s="106"/>
      <c r="J46" s="107"/>
      <c r="K46" s="100"/>
      <c r="L46" s="100"/>
      <c r="M46" s="39" t="s">
        <v>13</v>
      </c>
      <c r="N46" s="39" t="s">
        <v>14</v>
      </c>
      <c r="O46" s="39" t="s">
        <v>15</v>
      </c>
      <c r="P46" s="39" t="s">
        <v>16</v>
      </c>
      <c r="Q46" s="39" t="s">
        <v>17</v>
      </c>
      <c r="R46" s="39" t="s">
        <v>18</v>
      </c>
      <c r="S46" s="39" t="s">
        <v>19</v>
      </c>
      <c r="T46" s="39" t="s">
        <v>20</v>
      </c>
      <c r="U46" s="2"/>
    </row>
    <row r="47" spans="2:21" ht="23" thickBot="1" x14ac:dyDescent="0.6">
      <c r="B47" s="145"/>
      <c r="C47" s="139"/>
      <c r="D47" s="140"/>
      <c r="E47" s="141"/>
      <c r="F47" s="139"/>
      <c r="G47" s="140"/>
      <c r="H47" s="140"/>
      <c r="I47" s="140"/>
      <c r="J47" s="141"/>
      <c r="K47" s="145"/>
      <c r="L47" s="145"/>
      <c r="M47" s="67">
        <v>200</v>
      </c>
      <c r="N47" s="67">
        <v>200</v>
      </c>
      <c r="O47" s="67">
        <v>200</v>
      </c>
      <c r="P47" s="67">
        <v>200</v>
      </c>
      <c r="Q47" s="67">
        <v>150</v>
      </c>
      <c r="R47" s="67"/>
      <c r="S47" s="67">
        <f>SUM(M47:R47)</f>
        <v>950</v>
      </c>
      <c r="T47" s="67">
        <f>S45+S47</f>
        <v>2050</v>
      </c>
      <c r="U47" s="2"/>
    </row>
    <row r="48" spans="2:21" ht="22.5" x14ac:dyDescent="0.55000000000000004">
      <c r="B48" s="100" t="s">
        <v>70</v>
      </c>
      <c r="C48" s="105" t="s">
        <v>74</v>
      </c>
      <c r="D48" s="106"/>
      <c r="E48" s="107"/>
      <c r="F48" s="138" t="s">
        <v>46</v>
      </c>
      <c r="G48" s="106"/>
      <c r="H48" s="106"/>
      <c r="I48" s="106"/>
      <c r="J48" s="107"/>
      <c r="K48" s="100" t="s">
        <v>21</v>
      </c>
      <c r="L48" s="100" t="s">
        <v>22</v>
      </c>
      <c r="M48" s="88" t="s">
        <v>5</v>
      </c>
      <c r="N48" s="88" t="s">
        <v>6</v>
      </c>
      <c r="O48" s="88" t="s">
        <v>7</v>
      </c>
      <c r="P48" s="88" t="s">
        <v>8</v>
      </c>
      <c r="Q48" s="88" t="s">
        <v>9</v>
      </c>
      <c r="R48" s="88" t="s">
        <v>10</v>
      </c>
      <c r="S48" s="88" t="s">
        <v>11</v>
      </c>
      <c r="T48" s="31"/>
      <c r="U48" s="2"/>
    </row>
    <row r="49" spans="2:21" ht="22.5" x14ac:dyDescent="0.55000000000000004">
      <c r="B49" s="100"/>
      <c r="C49" s="105"/>
      <c r="D49" s="106"/>
      <c r="E49" s="107"/>
      <c r="F49" s="105"/>
      <c r="G49" s="106"/>
      <c r="H49" s="106"/>
      <c r="I49" s="106"/>
      <c r="J49" s="107"/>
      <c r="K49" s="100"/>
      <c r="L49" s="100"/>
      <c r="M49" s="43">
        <v>45</v>
      </c>
      <c r="N49" s="43">
        <v>85</v>
      </c>
      <c r="O49" s="43">
        <v>85</v>
      </c>
      <c r="P49" s="43">
        <v>85</v>
      </c>
      <c r="Q49" s="43">
        <v>85</v>
      </c>
      <c r="R49" s="43">
        <v>85</v>
      </c>
      <c r="S49" s="43">
        <f>SUM(M49:R49)</f>
        <v>470</v>
      </c>
      <c r="T49" s="31"/>
      <c r="U49" s="2"/>
    </row>
    <row r="50" spans="2:21" ht="22.5" x14ac:dyDescent="0.55000000000000004">
      <c r="B50" s="100"/>
      <c r="C50" s="105"/>
      <c r="D50" s="106"/>
      <c r="E50" s="107"/>
      <c r="F50" s="105"/>
      <c r="G50" s="106"/>
      <c r="H50" s="106"/>
      <c r="I50" s="106"/>
      <c r="J50" s="107"/>
      <c r="K50" s="100"/>
      <c r="L50" s="100"/>
      <c r="M50" s="39" t="s">
        <v>13</v>
      </c>
      <c r="N50" s="39" t="s">
        <v>14</v>
      </c>
      <c r="O50" s="39" t="s">
        <v>15</v>
      </c>
      <c r="P50" s="39" t="s">
        <v>16</v>
      </c>
      <c r="Q50" s="39" t="s">
        <v>17</v>
      </c>
      <c r="R50" s="39" t="s">
        <v>18</v>
      </c>
      <c r="S50" s="39" t="s">
        <v>19</v>
      </c>
      <c r="T50" s="39" t="s">
        <v>20</v>
      </c>
      <c r="U50" s="2"/>
    </row>
    <row r="51" spans="2:21" ht="23" thickBot="1" x14ac:dyDescent="0.6">
      <c r="B51" s="145"/>
      <c r="C51" s="139"/>
      <c r="D51" s="140"/>
      <c r="E51" s="141"/>
      <c r="F51" s="139"/>
      <c r="G51" s="140"/>
      <c r="H51" s="140"/>
      <c r="I51" s="140"/>
      <c r="J51" s="141"/>
      <c r="K51" s="145"/>
      <c r="L51" s="145"/>
      <c r="M51" s="67">
        <v>85</v>
      </c>
      <c r="N51" s="67">
        <v>85</v>
      </c>
      <c r="O51" s="67">
        <v>85</v>
      </c>
      <c r="P51" s="67">
        <v>85</v>
      </c>
      <c r="Q51" s="67">
        <v>40</v>
      </c>
      <c r="R51" s="67"/>
      <c r="S51" s="67">
        <f>SUM(M51:R51)</f>
        <v>380</v>
      </c>
      <c r="T51" s="67">
        <f>S49+S51</f>
        <v>850</v>
      </c>
      <c r="U51" s="2"/>
    </row>
    <row r="52" spans="2:21" ht="22.5" x14ac:dyDescent="0.55000000000000004">
      <c r="B52" s="100" t="s">
        <v>36</v>
      </c>
      <c r="C52" s="105" t="s">
        <v>75</v>
      </c>
      <c r="D52" s="106"/>
      <c r="E52" s="107"/>
      <c r="F52" s="138" t="s">
        <v>96</v>
      </c>
      <c r="G52" s="106"/>
      <c r="H52" s="106"/>
      <c r="I52" s="106"/>
      <c r="J52" s="107"/>
      <c r="K52" s="100" t="s">
        <v>21</v>
      </c>
      <c r="L52" s="100" t="s">
        <v>22</v>
      </c>
      <c r="M52" s="88" t="s">
        <v>5</v>
      </c>
      <c r="N52" s="88" t="s">
        <v>6</v>
      </c>
      <c r="O52" s="88" t="s">
        <v>7</v>
      </c>
      <c r="P52" s="88" t="s">
        <v>8</v>
      </c>
      <c r="Q52" s="88" t="s">
        <v>9</v>
      </c>
      <c r="R52" s="88" t="s">
        <v>10</v>
      </c>
      <c r="S52" s="88" t="s">
        <v>11</v>
      </c>
      <c r="T52" s="31"/>
      <c r="U52" s="2"/>
    </row>
    <row r="53" spans="2:21" ht="22.5" x14ac:dyDescent="0.55000000000000004">
      <c r="B53" s="100"/>
      <c r="C53" s="105"/>
      <c r="D53" s="106"/>
      <c r="E53" s="107"/>
      <c r="F53" s="105"/>
      <c r="G53" s="106"/>
      <c r="H53" s="106"/>
      <c r="I53" s="106"/>
      <c r="J53" s="107"/>
      <c r="K53" s="100"/>
      <c r="L53" s="100"/>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100"/>
      <c r="C54" s="105"/>
      <c r="D54" s="106"/>
      <c r="E54" s="107"/>
      <c r="F54" s="105"/>
      <c r="G54" s="106"/>
      <c r="H54" s="106"/>
      <c r="I54" s="106"/>
      <c r="J54" s="107"/>
      <c r="K54" s="100"/>
      <c r="L54" s="100"/>
      <c r="M54" s="39" t="s">
        <v>13</v>
      </c>
      <c r="N54" s="39" t="s">
        <v>14</v>
      </c>
      <c r="O54" s="39" t="s">
        <v>15</v>
      </c>
      <c r="P54" s="39" t="s">
        <v>16</v>
      </c>
      <c r="Q54" s="39" t="s">
        <v>17</v>
      </c>
      <c r="R54" s="39" t="s">
        <v>18</v>
      </c>
      <c r="S54" s="39" t="s">
        <v>19</v>
      </c>
      <c r="T54" s="39" t="s">
        <v>20</v>
      </c>
      <c r="U54" s="2"/>
    </row>
    <row r="55" spans="2:21" ht="23" thickBot="1" x14ac:dyDescent="0.6">
      <c r="B55" s="145"/>
      <c r="C55" s="139"/>
      <c r="D55" s="140"/>
      <c r="E55" s="141"/>
      <c r="F55" s="139"/>
      <c r="G55" s="140"/>
      <c r="H55" s="140"/>
      <c r="I55" s="140"/>
      <c r="J55" s="141"/>
      <c r="K55" s="145"/>
      <c r="L55" s="145"/>
      <c r="M55" s="66">
        <f>M43+M47+M51</f>
        <v>685</v>
      </c>
      <c r="N55" s="66">
        <f t="shared" si="1"/>
        <v>685</v>
      </c>
      <c r="O55" s="66">
        <f t="shared" si="1"/>
        <v>685</v>
      </c>
      <c r="P55" s="66">
        <f t="shared" si="1"/>
        <v>685</v>
      </c>
      <c r="Q55" s="66">
        <f t="shared" si="1"/>
        <v>490</v>
      </c>
      <c r="R55" s="66">
        <f t="shared" si="1"/>
        <v>0</v>
      </c>
      <c r="S55" s="67">
        <f>SUM(M55:R55)</f>
        <v>3230</v>
      </c>
      <c r="T55" s="67">
        <f>S53+S55</f>
        <v>7000</v>
      </c>
      <c r="U55" s="2"/>
    </row>
    <row r="56" spans="2:21" ht="22.5" x14ac:dyDescent="0.55000000000000004">
      <c r="B56" s="149" t="s">
        <v>49</v>
      </c>
      <c r="C56" s="102" t="s">
        <v>66</v>
      </c>
      <c r="D56" s="103"/>
      <c r="E56" s="104"/>
      <c r="F56" s="111" t="s">
        <v>84</v>
      </c>
      <c r="G56" s="103"/>
      <c r="H56" s="103"/>
      <c r="I56" s="103"/>
      <c r="J56" s="104"/>
      <c r="K56" s="149" t="s">
        <v>21</v>
      </c>
      <c r="L56" s="149" t="s">
        <v>22</v>
      </c>
      <c r="M56" s="54" t="s">
        <v>5</v>
      </c>
      <c r="N56" s="54" t="s">
        <v>6</v>
      </c>
      <c r="O56" s="54" t="s">
        <v>7</v>
      </c>
      <c r="P56" s="54" t="s">
        <v>8</v>
      </c>
      <c r="Q56" s="54" t="s">
        <v>9</v>
      </c>
      <c r="R56" s="54" t="s">
        <v>10</v>
      </c>
      <c r="S56" s="54" t="s">
        <v>11</v>
      </c>
      <c r="T56" s="55"/>
      <c r="U56" s="2"/>
    </row>
    <row r="57" spans="2:21" ht="22.5" x14ac:dyDescent="0.55000000000000004">
      <c r="B57" s="100"/>
      <c r="C57" s="105"/>
      <c r="D57" s="106"/>
      <c r="E57" s="107"/>
      <c r="F57" s="105"/>
      <c r="G57" s="106"/>
      <c r="H57" s="106"/>
      <c r="I57" s="106"/>
      <c r="J57" s="107"/>
      <c r="K57" s="100"/>
      <c r="L57" s="100"/>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100"/>
      <c r="C58" s="105"/>
      <c r="D58" s="106"/>
      <c r="E58" s="107"/>
      <c r="F58" s="105"/>
      <c r="G58" s="106"/>
      <c r="H58" s="106"/>
      <c r="I58" s="106"/>
      <c r="J58" s="107"/>
      <c r="K58" s="100"/>
      <c r="L58" s="100"/>
      <c r="M58" s="39" t="s">
        <v>13</v>
      </c>
      <c r="N58" s="39" t="s">
        <v>14</v>
      </c>
      <c r="O58" s="39" t="s">
        <v>15</v>
      </c>
      <c r="P58" s="39" t="s">
        <v>16</v>
      </c>
      <c r="Q58" s="39" t="s">
        <v>17</v>
      </c>
      <c r="R58" s="39" t="s">
        <v>18</v>
      </c>
      <c r="S58" s="39" t="s">
        <v>19</v>
      </c>
      <c r="T58" s="39" t="s">
        <v>20</v>
      </c>
      <c r="U58" s="2"/>
    </row>
    <row r="59" spans="2:21" ht="23" thickBot="1" x14ac:dyDescent="0.6">
      <c r="B59" s="145"/>
      <c r="C59" s="139"/>
      <c r="D59" s="140"/>
      <c r="E59" s="141"/>
      <c r="F59" s="139"/>
      <c r="G59" s="140"/>
      <c r="H59" s="140"/>
      <c r="I59" s="140"/>
      <c r="J59" s="141"/>
      <c r="K59" s="145"/>
      <c r="L59" s="145"/>
      <c r="M59" s="66">
        <f>R69</f>
        <v>3770</v>
      </c>
      <c r="N59" s="66">
        <f>M71</f>
        <v>4455</v>
      </c>
      <c r="O59" s="66">
        <f t="shared" ref="O59:R59" si="3">N71</f>
        <v>5140</v>
      </c>
      <c r="P59" s="66">
        <f t="shared" si="3"/>
        <v>5825</v>
      </c>
      <c r="Q59" s="66">
        <f t="shared" si="3"/>
        <v>6510</v>
      </c>
      <c r="R59" s="66">
        <f t="shared" si="3"/>
        <v>0</v>
      </c>
      <c r="S59" s="67"/>
      <c r="T59" s="67"/>
      <c r="U59" s="2"/>
    </row>
    <row r="60" spans="2:21" ht="22.5" x14ac:dyDescent="0.55000000000000004">
      <c r="B60" s="100" t="s">
        <v>50</v>
      </c>
      <c r="C60" s="105" t="s">
        <v>67</v>
      </c>
      <c r="D60" s="106"/>
      <c r="E60" s="107"/>
      <c r="F60" s="138" t="s">
        <v>93</v>
      </c>
      <c r="G60" s="106"/>
      <c r="H60" s="106"/>
      <c r="I60" s="106"/>
      <c r="J60" s="107"/>
      <c r="K60" s="100" t="s">
        <v>21</v>
      </c>
      <c r="L60" s="100" t="s">
        <v>22</v>
      </c>
      <c r="M60" s="88" t="s">
        <v>5</v>
      </c>
      <c r="N60" s="88" t="s">
        <v>6</v>
      </c>
      <c r="O60" s="88" t="s">
        <v>7</v>
      </c>
      <c r="P60" s="88" t="s">
        <v>8</v>
      </c>
      <c r="Q60" s="88" t="s">
        <v>9</v>
      </c>
      <c r="R60" s="88" t="s">
        <v>10</v>
      </c>
      <c r="S60" s="88" t="s">
        <v>11</v>
      </c>
      <c r="T60" s="31"/>
      <c r="U60" s="2"/>
    </row>
    <row r="61" spans="2:21" ht="22.5" x14ac:dyDescent="0.55000000000000004">
      <c r="B61" s="100"/>
      <c r="C61" s="105"/>
      <c r="D61" s="106"/>
      <c r="E61" s="107"/>
      <c r="F61" s="105"/>
      <c r="G61" s="106"/>
      <c r="H61" s="106"/>
      <c r="I61" s="106"/>
      <c r="J61" s="107"/>
      <c r="K61" s="100"/>
      <c r="L61" s="100"/>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100"/>
      <c r="C62" s="105"/>
      <c r="D62" s="106"/>
      <c r="E62" s="107"/>
      <c r="F62" s="105"/>
      <c r="G62" s="106"/>
      <c r="H62" s="106"/>
      <c r="I62" s="106"/>
      <c r="J62" s="107"/>
      <c r="K62" s="100"/>
      <c r="L62" s="100"/>
      <c r="M62" s="39" t="s">
        <v>13</v>
      </c>
      <c r="N62" s="39" t="s">
        <v>14</v>
      </c>
      <c r="O62" s="39" t="s">
        <v>15</v>
      </c>
      <c r="P62" s="39" t="s">
        <v>16</v>
      </c>
      <c r="Q62" s="39" t="s">
        <v>17</v>
      </c>
      <c r="R62" s="39" t="s">
        <v>18</v>
      </c>
      <c r="S62" s="39" t="s">
        <v>19</v>
      </c>
      <c r="T62" s="39" t="s">
        <v>20</v>
      </c>
      <c r="U62" s="2"/>
    </row>
    <row r="63" spans="2:21" ht="23" thickBot="1" x14ac:dyDescent="0.6">
      <c r="B63" s="145"/>
      <c r="C63" s="139"/>
      <c r="D63" s="140"/>
      <c r="E63" s="141"/>
      <c r="F63" s="139"/>
      <c r="G63" s="140"/>
      <c r="H63" s="140"/>
      <c r="I63" s="140"/>
      <c r="J63" s="141"/>
      <c r="K63" s="145"/>
      <c r="L63" s="145"/>
      <c r="M63" s="66">
        <f>M55</f>
        <v>685</v>
      </c>
      <c r="N63" s="66">
        <f t="shared" ref="N63:R63" si="5">N55</f>
        <v>685</v>
      </c>
      <c r="O63" s="66">
        <f t="shared" si="5"/>
        <v>685</v>
      </c>
      <c r="P63" s="66">
        <f t="shared" si="5"/>
        <v>685</v>
      </c>
      <c r="Q63" s="66">
        <f t="shared" si="5"/>
        <v>490</v>
      </c>
      <c r="R63" s="66">
        <f t="shared" si="5"/>
        <v>0</v>
      </c>
      <c r="S63" s="67"/>
      <c r="T63" s="67"/>
      <c r="U63" s="2"/>
    </row>
    <row r="64" spans="2:21" ht="22.5" x14ac:dyDescent="0.55000000000000004">
      <c r="B64" s="100" t="s">
        <v>81</v>
      </c>
      <c r="C64" s="138" t="s">
        <v>68</v>
      </c>
      <c r="D64" s="106"/>
      <c r="E64" s="107"/>
      <c r="F64" s="138" t="s">
        <v>46</v>
      </c>
      <c r="G64" s="106"/>
      <c r="H64" s="106"/>
      <c r="I64" s="106"/>
      <c r="J64" s="107"/>
      <c r="K64" s="100" t="s">
        <v>21</v>
      </c>
      <c r="L64" s="100" t="s">
        <v>22</v>
      </c>
      <c r="M64" s="88" t="s">
        <v>5</v>
      </c>
      <c r="N64" s="88" t="s">
        <v>6</v>
      </c>
      <c r="O64" s="88" t="s">
        <v>7</v>
      </c>
      <c r="P64" s="88" t="s">
        <v>8</v>
      </c>
      <c r="Q64" s="88" t="s">
        <v>9</v>
      </c>
      <c r="R64" s="88" t="s">
        <v>10</v>
      </c>
      <c r="S64" s="88" t="s">
        <v>11</v>
      </c>
      <c r="T64" s="31"/>
      <c r="U64" s="2"/>
    </row>
    <row r="65" spans="2:21" ht="22.5" x14ac:dyDescent="0.55000000000000004">
      <c r="B65" s="100"/>
      <c r="C65" s="105"/>
      <c r="D65" s="106"/>
      <c r="E65" s="107"/>
      <c r="F65" s="105"/>
      <c r="G65" s="106"/>
      <c r="H65" s="106"/>
      <c r="I65" s="106"/>
      <c r="J65" s="107"/>
      <c r="K65" s="100"/>
      <c r="L65" s="100"/>
      <c r="M65" s="43">
        <v>0</v>
      </c>
      <c r="N65" s="43">
        <v>0</v>
      </c>
      <c r="O65" s="43">
        <v>0</v>
      </c>
      <c r="P65" s="43">
        <v>0</v>
      </c>
      <c r="Q65" s="43">
        <v>0</v>
      </c>
      <c r="R65" s="43">
        <v>0</v>
      </c>
      <c r="S65" s="43"/>
      <c r="T65" s="31"/>
      <c r="U65" s="2"/>
    </row>
    <row r="66" spans="2:21" ht="22.5" x14ac:dyDescent="0.55000000000000004">
      <c r="B66" s="100"/>
      <c r="C66" s="105"/>
      <c r="D66" s="106"/>
      <c r="E66" s="107"/>
      <c r="F66" s="105"/>
      <c r="G66" s="106"/>
      <c r="H66" s="106"/>
      <c r="I66" s="106"/>
      <c r="J66" s="107"/>
      <c r="K66" s="100"/>
      <c r="L66" s="100"/>
      <c r="M66" s="39" t="s">
        <v>13</v>
      </c>
      <c r="N66" s="39" t="s">
        <v>14</v>
      </c>
      <c r="O66" s="39" t="s">
        <v>15</v>
      </c>
      <c r="P66" s="39" t="s">
        <v>16</v>
      </c>
      <c r="Q66" s="39" t="s">
        <v>17</v>
      </c>
      <c r="R66" s="39" t="s">
        <v>18</v>
      </c>
      <c r="S66" s="39" t="s">
        <v>19</v>
      </c>
      <c r="T66" s="39" t="s">
        <v>20</v>
      </c>
      <c r="U66" s="2"/>
    </row>
    <row r="67" spans="2:21" ht="23" thickBot="1" x14ac:dyDescent="0.6">
      <c r="B67" s="145"/>
      <c r="C67" s="139"/>
      <c r="D67" s="140"/>
      <c r="E67" s="141"/>
      <c r="F67" s="139"/>
      <c r="G67" s="140"/>
      <c r="H67" s="140"/>
      <c r="I67" s="140"/>
      <c r="J67" s="141"/>
      <c r="K67" s="145"/>
      <c r="L67" s="145"/>
      <c r="M67" s="67">
        <v>0</v>
      </c>
      <c r="N67" s="67">
        <v>0</v>
      </c>
      <c r="O67" s="67">
        <v>0</v>
      </c>
      <c r="P67" s="67">
        <v>0</v>
      </c>
      <c r="Q67" s="226">
        <v>7000</v>
      </c>
      <c r="R67" s="67"/>
      <c r="S67" s="67"/>
      <c r="T67" s="67"/>
      <c r="U67" s="2"/>
    </row>
    <row r="68" spans="2:21" ht="21.65" customHeight="1" x14ac:dyDescent="0.55000000000000004">
      <c r="B68" s="100" t="s">
        <v>51</v>
      </c>
      <c r="C68" s="105" t="s">
        <v>69</v>
      </c>
      <c r="D68" s="106"/>
      <c r="E68" s="107"/>
      <c r="F68" s="138" t="s">
        <v>85</v>
      </c>
      <c r="G68" s="106"/>
      <c r="H68" s="106"/>
      <c r="I68" s="106"/>
      <c r="J68" s="107"/>
      <c r="K68" s="100" t="s">
        <v>21</v>
      </c>
      <c r="L68" s="100" t="s">
        <v>22</v>
      </c>
      <c r="M68" s="88" t="s">
        <v>5</v>
      </c>
      <c r="N68" s="88" t="s">
        <v>6</v>
      </c>
      <c r="O68" s="88" t="s">
        <v>7</v>
      </c>
      <c r="P68" s="88" t="s">
        <v>8</v>
      </c>
      <c r="Q68" s="88" t="s">
        <v>9</v>
      </c>
      <c r="R68" s="88" t="s">
        <v>10</v>
      </c>
      <c r="S68" s="88" t="s">
        <v>11</v>
      </c>
      <c r="T68" s="31"/>
      <c r="U68" s="2"/>
    </row>
    <row r="69" spans="2:21" ht="22.5" x14ac:dyDescent="0.55000000000000004">
      <c r="B69" s="100"/>
      <c r="C69" s="105"/>
      <c r="D69" s="106"/>
      <c r="E69" s="107"/>
      <c r="F69" s="105"/>
      <c r="G69" s="106"/>
      <c r="H69" s="106"/>
      <c r="I69" s="106"/>
      <c r="J69" s="107"/>
      <c r="K69" s="100"/>
      <c r="L69" s="100"/>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100"/>
      <c r="C70" s="105"/>
      <c r="D70" s="106"/>
      <c r="E70" s="107"/>
      <c r="F70" s="105"/>
      <c r="G70" s="106"/>
      <c r="H70" s="106"/>
      <c r="I70" s="106"/>
      <c r="J70" s="107"/>
      <c r="K70" s="100"/>
      <c r="L70" s="100"/>
      <c r="M70" s="39" t="s">
        <v>13</v>
      </c>
      <c r="N70" s="39" t="s">
        <v>14</v>
      </c>
      <c r="O70" s="39" t="s">
        <v>15</v>
      </c>
      <c r="P70" s="39" t="s">
        <v>16</v>
      </c>
      <c r="Q70" s="39" t="s">
        <v>17</v>
      </c>
      <c r="R70" s="39" t="s">
        <v>18</v>
      </c>
      <c r="S70" s="39" t="s">
        <v>19</v>
      </c>
      <c r="T70" s="39" t="s">
        <v>20</v>
      </c>
      <c r="U70" s="2"/>
    </row>
    <row r="71" spans="2:21" ht="23" thickBot="1" x14ac:dyDescent="0.6">
      <c r="B71" s="145"/>
      <c r="C71" s="139"/>
      <c r="D71" s="140"/>
      <c r="E71" s="141"/>
      <c r="F71" s="139"/>
      <c r="G71" s="140"/>
      <c r="H71" s="140"/>
      <c r="I71" s="140"/>
      <c r="J71" s="141"/>
      <c r="K71" s="145"/>
      <c r="L71" s="145"/>
      <c r="M71" s="66">
        <f>M59+M63-M67</f>
        <v>4455</v>
      </c>
      <c r="N71" s="66">
        <f t="shared" si="6"/>
        <v>5140</v>
      </c>
      <c r="O71" s="66">
        <f t="shared" si="6"/>
        <v>5825</v>
      </c>
      <c r="P71" s="66">
        <f t="shared" si="6"/>
        <v>6510</v>
      </c>
      <c r="Q71" s="66">
        <f t="shared" si="6"/>
        <v>0</v>
      </c>
      <c r="R71" s="66">
        <f t="shared" si="6"/>
        <v>0</v>
      </c>
      <c r="S71" s="67"/>
      <c r="T71" s="67"/>
      <c r="U71" s="2"/>
    </row>
    <row r="72" spans="2:21" ht="22.5" x14ac:dyDescent="0.55000000000000004">
      <c r="B72" s="100" t="s">
        <v>82</v>
      </c>
      <c r="C72" s="105" t="s">
        <v>71</v>
      </c>
      <c r="D72" s="106"/>
      <c r="E72" s="107"/>
      <c r="F72" s="138" t="s">
        <v>86</v>
      </c>
      <c r="G72" s="106"/>
      <c r="H72" s="106"/>
      <c r="I72" s="106"/>
      <c r="J72" s="107"/>
      <c r="K72" s="100" t="s">
        <v>21</v>
      </c>
      <c r="L72" s="100" t="s">
        <v>22</v>
      </c>
      <c r="M72" s="88" t="s">
        <v>5</v>
      </c>
      <c r="N72" s="88" t="s">
        <v>6</v>
      </c>
      <c r="O72" s="88" t="s">
        <v>7</v>
      </c>
      <c r="P72" s="88" t="s">
        <v>8</v>
      </c>
      <c r="Q72" s="88" t="s">
        <v>9</v>
      </c>
      <c r="R72" s="88" t="s">
        <v>10</v>
      </c>
      <c r="S72" s="88" t="s">
        <v>11</v>
      </c>
      <c r="T72" s="31"/>
      <c r="U72" s="2"/>
    </row>
    <row r="73" spans="2:21" ht="22.5" x14ac:dyDescent="0.55000000000000004">
      <c r="B73" s="100"/>
      <c r="C73" s="105"/>
      <c r="D73" s="106"/>
      <c r="E73" s="107"/>
      <c r="F73" s="105"/>
      <c r="G73" s="106"/>
      <c r="H73" s="106"/>
      <c r="I73" s="106"/>
      <c r="J73" s="107"/>
      <c r="K73" s="100"/>
      <c r="L73" s="100"/>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100"/>
      <c r="C74" s="105"/>
      <c r="D74" s="106"/>
      <c r="E74" s="107"/>
      <c r="F74" s="105"/>
      <c r="G74" s="106"/>
      <c r="H74" s="106"/>
      <c r="I74" s="106"/>
      <c r="J74" s="107"/>
      <c r="K74" s="100"/>
      <c r="L74" s="100"/>
      <c r="M74" s="39" t="s">
        <v>13</v>
      </c>
      <c r="N74" s="39" t="s">
        <v>14</v>
      </c>
      <c r="O74" s="39" t="s">
        <v>15</v>
      </c>
      <c r="P74" s="39" t="s">
        <v>16</v>
      </c>
      <c r="Q74" s="39" t="s">
        <v>17</v>
      </c>
      <c r="R74" s="39" t="s">
        <v>18</v>
      </c>
      <c r="S74" s="39" t="s">
        <v>19</v>
      </c>
      <c r="T74" s="39" t="s">
        <v>20</v>
      </c>
      <c r="U74" s="2"/>
    </row>
    <row r="75" spans="2:21" ht="23" thickBot="1" x14ac:dyDescent="0.6">
      <c r="B75" s="145"/>
      <c r="C75" s="139"/>
      <c r="D75" s="140"/>
      <c r="E75" s="141"/>
      <c r="F75" s="139"/>
      <c r="G75" s="140"/>
      <c r="H75" s="140"/>
      <c r="I75" s="140"/>
      <c r="J75" s="141"/>
      <c r="K75" s="145"/>
      <c r="L75" s="145"/>
      <c r="M75" s="66">
        <f>M71-M59</f>
        <v>685</v>
      </c>
      <c r="N75" s="66">
        <f t="shared" si="7"/>
        <v>685</v>
      </c>
      <c r="O75" s="66">
        <f t="shared" si="7"/>
        <v>685</v>
      </c>
      <c r="P75" s="66">
        <f t="shared" si="7"/>
        <v>685</v>
      </c>
      <c r="Q75" s="66">
        <f t="shared" si="7"/>
        <v>-6510</v>
      </c>
      <c r="R75" s="66">
        <f t="shared" si="7"/>
        <v>0</v>
      </c>
      <c r="S75" s="67"/>
      <c r="T75" s="67"/>
      <c r="U75" s="2"/>
    </row>
    <row r="76" spans="2:21" ht="22.5" x14ac:dyDescent="0.55000000000000004">
      <c r="B76" s="100" t="s">
        <v>83</v>
      </c>
      <c r="C76" s="138" t="s">
        <v>88</v>
      </c>
      <c r="D76" s="106"/>
      <c r="E76" s="107"/>
      <c r="F76" s="138" t="s">
        <v>87</v>
      </c>
      <c r="G76" s="106"/>
      <c r="H76" s="106"/>
      <c r="I76" s="106"/>
      <c r="J76" s="107"/>
      <c r="K76" s="100" t="s">
        <v>21</v>
      </c>
      <c r="L76" s="100" t="s">
        <v>22</v>
      </c>
      <c r="M76" s="88" t="s">
        <v>5</v>
      </c>
      <c r="N76" s="88" t="s">
        <v>6</v>
      </c>
      <c r="O76" s="88" t="s">
        <v>7</v>
      </c>
      <c r="P76" s="88" t="s">
        <v>8</v>
      </c>
      <c r="Q76" s="88" t="s">
        <v>9</v>
      </c>
      <c r="R76" s="88" t="s">
        <v>10</v>
      </c>
      <c r="S76" s="88" t="s">
        <v>11</v>
      </c>
      <c r="T76" s="31"/>
      <c r="U76" s="2"/>
    </row>
    <row r="77" spans="2:21" ht="22.5" x14ac:dyDescent="0.55000000000000004">
      <c r="B77" s="100"/>
      <c r="C77" s="105"/>
      <c r="D77" s="106"/>
      <c r="E77" s="107"/>
      <c r="F77" s="105"/>
      <c r="G77" s="106"/>
      <c r="H77" s="106"/>
      <c r="I77" s="106"/>
      <c r="J77" s="107"/>
      <c r="K77" s="100"/>
      <c r="L77" s="100"/>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100"/>
      <c r="C78" s="105"/>
      <c r="D78" s="106"/>
      <c r="E78" s="107"/>
      <c r="F78" s="105"/>
      <c r="G78" s="106"/>
      <c r="H78" s="106"/>
      <c r="I78" s="106"/>
      <c r="J78" s="107"/>
      <c r="K78" s="100"/>
      <c r="L78" s="100"/>
      <c r="M78" s="39" t="s">
        <v>13</v>
      </c>
      <c r="N78" s="39" t="s">
        <v>14</v>
      </c>
      <c r="O78" s="39" t="s">
        <v>15</v>
      </c>
      <c r="P78" s="39" t="s">
        <v>16</v>
      </c>
      <c r="Q78" s="39" t="s">
        <v>17</v>
      </c>
      <c r="R78" s="39" t="s">
        <v>18</v>
      </c>
      <c r="S78" s="39" t="s">
        <v>19</v>
      </c>
      <c r="T78" s="39" t="s">
        <v>20</v>
      </c>
      <c r="U78" s="2"/>
    </row>
    <row r="79" spans="2:21" ht="23" thickBot="1" x14ac:dyDescent="0.6">
      <c r="B79" s="145"/>
      <c r="C79" s="139"/>
      <c r="D79" s="140"/>
      <c r="E79" s="141"/>
      <c r="F79" s="139"/>
      <c r="G79" s="140"/>
      <c r="H79" s="140"/>
      <c r="I79" s="140"/>
      <c r="J79" s="141"/>
      <c r="K79" s="145"/>
      <c r="L79" s="145"/>
      <c r="M79" s="66">
        <f>M55-M75</f>
        <v>0</v>
      </c>
      <c r="N79" s="66">
        <f t="shared" si="8"/>
        <v>0</v>
      </c>
      <c r="O79" s="66">
        <f t="shared" si="8"/>
        <v>0</v>
      </c>
      <c r="P79" s="66">
        <f t="shared" si="8"/>
        <v>0</v>
      </c>
      <c r="Q79" s="66">
        <f t="shared" si="8"/>
        <v>7000</v>
      </c>
      <c r="R79" s="66">
        <f t="shared" si="8"/>
        <v>0</v>
      </c>
      <c r="S79" s="67"/>
      <c r="T79" s="67"/>
      <c r="U79" s="2"/>
    </row>
    <row r="80" spans="2:21" ht="22.5" x14ac:dyDescent="0.55000000000000004">
      <c r="B80" s="100" t="s">
        <v>89</v>
      </c>
      <c r="C80" s="105" t="s">
        <v>60</v>
      </c>
      <c r="D80" s="106"/>
      <c r="E80" s="107"/>
      <c r="F80" s="138" t="s">
        <v>90</v>
      </c>
      <c r="G80" s="106"/>
      <c r="H80" s="106"/>
      <c r="I80" s="106"/>
      <c r="J80" s="107"/>
      <c r="K80" s="100" t="s">
        <v>21</v>
      </c>
      <c r="L80" s="100" t="s">
        <v>22</v>
      </c>
      <c r="M80" s="88" t="s">
        <v>5</v>
      </c>
      <c r="N80" s="88" t="s">
        <v>6</v>
      </c>
      <c r="O80" s="88" t="s">
        <v>7</v>
      </c>
      <c r="P80" s="88" t="s">
        <v>8</v>
      </c>
      <c r="Q80" s="88" t="s">
        <v>9</v>
      </c>
      <c r="R80" s="88" t="s">
        <v>10</v>
      </c>
      <c r="S80" s="88" t="s">
        <v>11</v>
      </c>
      <c r="T80" s="31"/>
      <c r="U80" s="2"/>
    </row>
    <row r="81" spans="1:21" ht="22.5" x14ac:dyDescent="0.55000000000000004">
      <c r="B81" s="100"/>
      <c r="C81" s="105"/>
      <c r="D81" s="106"/>
      <c r="E81" s="107"/>
      <c r="F81" s="105"/>
      <c r="G81" s="106"/>
      <c r="H81" s="106"/>
      <c r="I81" s="106"/>
      <c r="J81" s="107"/>
      <c r="K81" s="100"/>
      <c r="L81" s="100"/>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100"/>
      <c r="C82" s="105"/>
      <c r="D82" s="106"/>
      <c r="E82" s="107"/>
      <c r="F82" s="105"/>
      <c r="G82" s="106"/>
      <c r="H82" s="106"/>
      <c r="I82" s="106"/>
      <c r="J82" s="107"/>
      <c r="K82" s="100"/>
      <c r="L82" s="100"/>
      <c r="M82" s="39" t="s">
        <v>13</v>
      </c>
      <c r="N82" s="39" t="s">
        <v>14</v>
      </c>
      <c r="O82" s="39" t="s">
        <v>15</v>
      </c>
      <c r="P82" s="39" t="s">
        <v>16</v>
      </c>
      <c r="Q82" s="39" t="s">
        <v>17</v>
      </c>
      <c r="R82" s="39" t="s">
        <v>18</v>
      </c>
      <c r="S82" s="39" t="s">
        <v>19</v>
      </c>
      <c r="T82" s="39" t="s">
        <v>20</v>
      </c>
      <c r="U82" s="2"/>
    </row>
    <row r="83" spans="1:21" ht="23" thickBot="1" x14ac:dyDescent="0.6">
      <c r="B83" s="145"/>
      <c r="C83" s="139"/>
      <c r="D83" s="140"/>
      <c r="E83" s="141"/>
      <c r="F83" s="139"/>
      <c r="G83" s="140"/>
      <c r="H83" s="140"/>
      <c r="I83" s="140"/>
      <c r="J83" s="141"/>
      <c r="K83" s="145"/>
      <c r="L83" s="145"/>
      <c r="M83" s="66">
        <f>M39-M79</f>
        <v>0</v>
      </c>
      <c r="N83" s="66">
        <f t="shared" si="9"/>
        <v>0</v>
      </c>
      <c r="O83" s="66">
        <f t="shared" si="9"/>
        <v>0</v>
      </c>
      <c r="P83" s="66">
        <f t="shared" si="9"/>
        <v>0</v>
      </c>
      <c r="Q83" s="66">
        <f t="shared" si="9"/>
        <v>3000</v>
      </c>
      <c r="R83" s="66">
        <f t="shared" si="9"/>
        <v>0</v>
      </c>
      <c r="S83" s="67">
        <f>SUM(M83:R83)</f>
        <v>3000</v>
      </c>
      <c r="T83" s="67">
        <f>S81+S83</f>
        <v>3000</v>
      </c>
      <c r="U83" s="2"/>
    </row>
    <row r="84" spans="1:21" ht="22.5" x14ac:dyDescent="0.55000000000000004">
      <c r="B84" s="100" t="s">
        <v>91</v>
      </c>
      <c r="C84" s="105" t="s">
        <v>61</v>
      </c>
      <c r="D84" s="106"/>
      <c r="E84" s="107"/>
      <c r="F84" s="138" t="s">
        <v>92</v>
      </c>
      <c r="G84" s="106"/>
      <c r="H84" s="106"/>
      <c r="I84" s="106"/>
      <c r="J84" s="107"/>
      <c r="K84" s="100"/>
      <c r="L84" s="100" t="s">
        <v>47</v>
      </c>
      <c r="M84" s="88" t="s">
        <v>5</v>
      </c>
      <c r="N84" s="88" t="s">
        <v>6</v>
      </c>
      <c r="O84" s="88" t="s">
        <v>7</v>
      </c>
      <c r="P84" s="88" t="s">
        <v>8</v>
      </c>
      <c r="Q84" s="88" t="s">
        <v>9</v>
      </c>
      <c r="R84" s="88" t="s">
        <v>10</v>
      </c>
      <c r="S84" s="88" t="s">
        <v>11</v>
      </c>
      <c r="T84" s="31"/>
      <c r="U84" s="2"/>
    </row>
    <row r="85" spans="1:21" ht="22.5" x14ac:dyDescent="0.55000000000000004">
      <c r="B85" s="100"/>
      <c r="C85" s="105"/>
      <c r="D85" s="106"/>
      <c r="E85" s="107"/>
      <c r="F85" s="105"/>
      <c r="G85" s="106"/>
      <c r="H85" s="106"/>
      <c r="I85" s="106"/>
      <c r="J85" s="107"/>
      <c r="K85" s="100"/>
      <c r="L85" s="100"/>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100"/>
      <c r="C86" s="105"/>
      <c r="D86" s="106"/>
      <c r="E86" s="107"/>
      <c r="F86" s="105"/>
      <c r="G86" s="106"/>
      <c r="H86" s="106"/>
      <c r="I86" s="106"/>
      <c r="J86" s="107"/>
      <c r="K86" s="100"/>
      <c r="L86" s="100"/>
      <c r="M86" s="39" t="s">
        <v>13</v>
      </c>
      <c r="N86" s="39" t="s">
        <v>14</v>
      </c>
      <c r="O86" s="39" t="s">
        <v>15</v>
      </c>
      <c r="P86" s="39" t="s">
        <v>16</v>
      </c>
      <c r="Q86" s="39" t="s">
        <v>17</v>
      </c>
      <c r="R86" s="39" t="s">
        <v>18</v>
      </c>
      <c r="S86" s="39" t="s">
        <v>19</v>
      </c>
      <c r="T86" s="39" t="s">
        <v>20</v>
      </c>
      <c r="U86" s="2"/>
    </row>
    <row r="87" spans="1:21" ht="22.5" x14ac:dyDescent="0.55000000000000004">
      <c r="B87" s="101"/>
      <c r="C87" s="108"/>
      <c r="D87" s="109"/>
      <c r="E87" s="110"/>
      <c r="F87" s="108"/>
      <c r="G87" s="109"/>
      <c r="H87" s="109"/>
      <c r="I87" s="109"/>
      <c r="J87" s="110"/>
      <c r="K87" s="101"/>
      <c r="L87" s="101"/>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 ref="B80:B83"/>
    <mergeCell ref="C80:E83"/>
    <mergeCell ref="F80:J83"/>
    <mergeCell ref="K80:K83"/>
    <mergeCell ref="L80:L83"/>
    <mergeCell ref="B84:B87"/>
    <mergeCell ref="C84:E87"/>
    <mergeCell ref="F84:J87"/>
    <mergeCell ref="K84:K87"/>
    <mergeCell ref="L84:L87"/>
    <mergeCell ref="C44:E47"/>
    <mergeCell ref="F44:J47"/>
    <mergeCell ref="K44:K47"/>
    <mergeCell ref="L44:L47"/>
    <mergeCell ref="B48:B51"/>
    <mergeCell ref="C48:E51"/>
    <mergeCell ref="F48:J51"/>
    <mergeCell ref="K48:K51"/>
    <mergeCell ref="L48:L51"/>
    <mergeCell ref="B32:B35"/>
    <mergeCell ref="C32:E35"/>
    <mergeCell ref="F32:J35"/>
    <mergeCell ref="K32:K35"/>
    <mergeCell ref="L32:L35"/>
    <mergeCell ref="B24:B27"/>
    <mergeCell ref="C24:E27"/>
    <mergeCell ref="F24:J27"/>
    <mergeCell ref="K24:K27"/>
    <mergeCell ref="L24:L27"/>
    <mergeCell ref="C7:E7"/>
    <mergeCell ref="G7:I7"/>
    <mergeCell ref="B2:I2"/>
    <mergeCell ref="J2:L2"/>
    <mergeCell ref="B4:T4"/>
    <mergeCell ref="B5:T5"/>
    <mergeCell ref="B28:B31"/>
    <mergeCell ref="C28:E31"/>
    <mergeCell ref="F28:J31"/>
    <mergeCell ref="K28:K31"/>
    <mergeCell ref="L28:L31"/>
    <mergeCell ref="C23:E23"/>
    <mergeCell ref="F23:J23"/>
    <mergeCell ref="D15:E15"/>
    <mergeCell ref="D16:E16"/>
    <mergeCell ref="D17:E17"/>
    <mergeCell ref="H20:K20"/>
    <mergeCell ref="B19:C19"/>
    <mergeCell ref="B20:G20"/>
    <mergeCell ref="N20:O20"/>
    <mergeCell ref="P20:S20"/>
    <mergeCell ref="B9:T9"/>
    <mergeCell ref="B11:T11"/>
    <mergeCell ref="B22:T22"/>
    <mergeCell ref="L20:M20"/>
    <mergeCell ref="B60:B63"/>
    <mergeCell ref="C60:E63"/>
    <mergeCell ref="F60:J63"/>
    <mergeCell ref="K60:K63"/>
    <mergeCell ref="L60:L63"/>
    <mergeCell ref="B56:B59"/>
    <mergeCell ref="C56:E59"/>
    <mergeCell ref="F56:J59"/>
    <mergeCell ref="K56:K59"/>
    <mergeCell ref="L56:L59"/>
    <mergeCell ref="B68:B71"/>
    <mergeCell ref="C68:E71"/>
    <mergeCell ref="F68:J71"/>
    <mergeCell ref="K68:K71"/>
    <mergeCell ref="L68:L71"/>
    <mergeCell ref="B64:B67"/>
    <mergeCell ref="C64:E67"/>
    <mergeCell ref="F64:J67"/>
    <mergeCell ref="K64:K67"/>
    <mergeCell ref="L64:L67"/>
    <mergeCell ref="B76:B79"/>
    <mergeCell ref="C76:E79"/>
    <mergeCell ref="F76:J79"/>
    <mergeCell ref="K76:K79"/>
    <mergeCell ref="L76:L79"/>
    <mergeCell ref="B72:B75"/>
    <mergeCell ref="C72:E75"/>
    <mergeCell ref="F72:J75"/>
    <mergeCell ref="K72:K75"/>
    <mergeCell ref="L72:L75"/>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33" t="s">
        <v>24</v>
      </c>
      <c r="C2" s="133"/>
      <c r="D2" s="133"/>
      <c r="E2" s="133"/>
      <c r="F2" s="133"/>
      <c r="G2" s="133"/>
      <c r="H2" s="133"/>
      <c r="I2" s="133"/>
      <c r="J2" s="154" t="str">
        <f>A①_システム開発本部_入力!J2</f>
        <v xml:space="preserve">第7-５問 </v>
      </c>
      <c r="K2" s="154"/>
      <c r="L2" s="154"/>
      <c r="M2" s="36" t="str">
        <f>A①_システム開発本部_入力!M2</f>
        <v>完成（検収）基準の場合のPJ別予算作成</v>
      </c>
      <c r="N2" s="36"/>
      <c r="O2" s="36"/>
      <c r="P2" s="36"/>
      <c r="Q2" s="36"/>
      <c r="R2" s="36"/>
      <c r="S2" s="36"/>
      <c r="T2" s="5"/>
    </row>
    <row r="3" spans="2:20" ht="31.5" x14ac:dyDescent="1.05">
      <c r="B3" s="6"/>
      <c r="C3" s="28" t="s">
        <v>30</v>
      </c>
      <c r="D3" s="6"/>
      <c r="E3" s="6"/>
      <c r="F3" s="6"/>
      <c r="G3" s="28" t="str">
        <f>[1]A②_営業部_出力!G3</f>
        <v>出力画面</v>
      </c>
      <c r="H3" s="6"/>
      <c r="I3" s="6"/>
      <c r="J3" s="37" t="s">
        <v>39</v>
      </c>
      <c r="K3" s="7"/>
      <c r="L3" s="7"/>
      <c r="M3" s="7"/>
      <c r="N3" s="7"/>
      <c r="O3" s="7"/>
      <c r="P3" s="7"/>
      <c r="Q3" s="7"/>
      <c r="R3" s="7"/>
      <c r="S3" s="7"/>
      <c r="T3" s="8"/>
    </row>
    <row r="4" spans="2:20" ht="22.5" x14ac:dyDescent="0.55000000000000004">
      <c r="B4" s="135" t="s">
        <v>0</v>
      </c>
      <c r="C4" s="136"/>
      <c r="D4" s="136"/>
      <c r="E4" s="136"/>
      <c r="F4" s="136"/>
      <c r="G4" s="136"/>
      <c r="H4" s="136"/>
      <c r="I4" s="136"/>
      <c r="J4" s="136"/>
      <c r="K4" s="136"/>
      <c r="L4" s="136"/>
      <c r="M4" s="136"/>
      <c r="N4" s="136"/>
      <c r="O4" s="136"/>
      <c r="P4" s="136"/>
      <c r="Q4" s="136"/>
      <c r="R4" s="136"/>
      <c r="S4" s="136"/>
      <c r="T4" s="137"/>
    </row>
    <row r="5" spans="2:20" ht="67.75" customHeight="1" x14ac:dyDescent="0.55000000000000004">
      <c r="B5" s="115"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16"/>
      <c r="D5" s="116"/>
      <c r="E5" s="116"/>
      <c r="F5" s="116"/>
      <c r="G5" s="116"/>
      <c r="H5" s="116"/>
      <c r="I5" s="116"/>
      <c r="J5" s="116"/>
      <c r="K5" s="116"/>
      <c r="L5" s="116"/>
      <c r="M5" s="116"/>
      <c r="N5" s="116"/>
      <c r="O5" s="116"/>
      <c r="P5" s="116"/>
      <c r="Q5" s="116"/>
      <c r="R5" s="116"/>
      <c r="S5" s="116"/>
      <c r="T5" s="117"/>
    </row>
    <row r="6" spans="2:20" ht="6" customHeight="1" x14ac:dyDescent="0.55000000000000004"/>
    <row r="7" spans="2:20" ht="28.5" x14ac:dyDescent="0.95">
      <c r="B7" s="10">
        <f>[2]A①_システム開発本部_入力!B7</f>
        <v>1</v>
      </c>
      <c r="C7" s="129" t="str">
        <f>[2]A①_システム開発本部_入力!C7</f>
        <v>EXCEL_予算実務</v>
      </c>
      <c r="D7" s="130"/>
      <c r="E7" s="131"/>
      <c r="F7" s="9">
        <f>[2]A①_システム開発本部_入力!F7</f>
        <v>1</v>
      </c>
      <c r="G7" s="132" t="s">
        <v>411</v>
      </c>
      <c r="H7" s="132"/>
      <c r="I7" s="132"/>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115" t="s">
        <v>123</v>
      </c>
      <c r="C9" s="116"/>
      <c r="D9" s="116"/>
      <c r="E9" s="116"/>
      <c r="F9" s="116"/>
      <c r="G9" s="116"/>
      <c r="H9" s="116"/>
      <c r="I9" s="116"/>
      <c r="J9" s="116"/>
      <c r="K9" s="116"/>
      <c r="L9" s="116"/>
      <c r="M9" s="116"/>
      <c r="N9" s="116"/>
      <c r="O9" s="116"/>
      <c r="P9" s="116"/>
      <c r="Q9" s="116"/>
      <c r="R9" s="116"/>
      <c r="S9" s="116"/>
      <c r="T9" s="117"/>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115" t="s">
        <v>133</v>
      </c>
      <c r="C11" s="116"/>
      <c r="D11" s="116"/>
      <c r="E11" s="116"/>
      <c r="F11" s="116"/>
      <c r="G11" s="116"/>
      <c r="H11" s="116"/>
      <c r="I11" s="116"/>
      <c r="J11" s="116"/>
      <c r="K11" s="116"/>
      <c r="L11" s="116"/>
      <c r="M11" s="116"/>
      <c r="N11" s="116"/>
      <c r="O11" s="116"/>
      <c r="P11" s="116"/>
      <c r="Q11" s="116"/>
      <c r="R11" s="116"/>
      <c r="S11" s="116"/>
      <c r="T11" s="117"/>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24" t="s">
        <v>53</v>
      </c>
      <c r="E15" s="128"/>
      <c r="F15" s="125"/>
      <c r="G15" s="41" t="s">
        <v>45</v>
      </c>
      <c r="H15" s="41"/>
      <c r="I15" s="41"/>
      <c r="J15" s="41"/>
      <c r="K15" s="41"/>
      <c r="L15" s="41"/>
      <c r="M15" s="41"/>
      <c r="N15" s="41"/>
      <c r="O15" s="41"/>
      <c r="P15" s="41"/>
      <c r="Q15" s="41"/>
      <c r="R15" s="41"/>
      <c r="S15" s="41"/>
      <c r="T15" s="42"/>
    </row>
    <row r="16" spans="2:20" ht="19.75" customHeight="1" thickBot="1" x14ac:dyDescent="0.6">
      <c r="B16" s="40"/>
      <c r="C16" s="41"/>
      <c r="D16" s="112" t="s">
        <v>63</v>
      </c>
      <c r="E16" s="114"/>
      <c r="F16" s="113"/>
      <c r="G16" s="41"/>
      <c r="H16" s="41"/>
      <c r="I16" s="41"/>
      <c r="J16" s="41"/>
      <c r="K16" s="41"/>
      <c r="L16" s="41"/>
      <c r="M16" s="41"/>
      <c r="N16" s="41"/>
      <c r="O16" s="41"/>
      <c r="P16" s="41"/>
      <c r="Q16" s="41"/>
      <c r="R16" s="41"/>
      <c r="S16" s="41"/>
      <c r="T16" s="42"/>
    </row>
    <row r="17" spans="2:21" ht="19.75" customHeight="1" thickBot="1" x14ac:dyDescent="0.6">
      <c r="B17" s="40"/>
      <c r="C17" s="41"/>
      <c r="D17" s="112" t="s">
        <v>63</v>
      </c>
      <c r="E17" s="114"/>
      <c r="F17" s="113"/>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12" t="s">
        <v>97</v>
      </c>
      <c r="C19" s="113"/>
      <c r="D19" s="41"/>
      <c r="E19" s="41"/>
      <c r="F19" s="41"/>
      <c r="G19" s="41"/>
      <c r="H19" s="41"/>
      <c r="I19" s="41"/>
      <c r="J19" s="41"/>
      <c r="K19" s="41"/>
      <c r="L19" s="41"/>
      <c r="M19" s="41"/>
      <c r="N19" s="41"/>
      <c r="O19" s="41"/>
      <c r="P19" s="41"/>
      <c r="Q19" s="41"/>
      <c r="R19" s="41"/>
      <c r="S19" s="41"/>
      <c r="T19" s="42"/>
    </row>
    <row r="20" spans="2:21" ht="19.75" customHeight="1" thickBot="1" x14ac:dyDescent="0.6">
      <c r="B20" s="126" t="s">
        <v>98</v>
      </c>
      <c r="C20" s="127"/>
      <c r="D20" s="151" t="s">
        <v>99</v>
      </c>
      <c r="E20" s="152"/>
      <c r="F20" s="152"/>
      <c r="G20" s="152"/>
      <c r="H20" s="152"/>
      <c r="I20" s="152"/>
      <c r="J20" s="152"/>
      <c r="K20" s="153"/>
      <c r="L20" s="124" t="s">
        <v>100</v>
      </c>
      <c r="M20" s="128"/>
      <c r="N20" s="128"/>
      <c r="O20" s="128"/>
      <c r="P20" s="128"/>
      <c r="Q20" s="125"/>
      <c r="R20" s="112" t="s">
        <v>101</v>
      </c>
      <c r="S20" s="113"/>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18" t="s">
        <v>102</v>
      </c>
      <c r="C22" s="119"/>
      <c r="D22" s="119"/>
      <c r="E22" s="119"/>
      <c r="F22" s="119"/>
      <c r="G22" s="119"/>
      <c r="H22" s="119"/>
      <c r="I22" s="119"/>
      <c r="J22" s="119"/>
      <c r="K22" s="119"/>
      <c r="L22" s="119"/>
      <c r="M22" s="119"/>
      <c r="N22" s="119"/>
      <c r="O22" s="119"/>
      <c r="P22" s="119"/>
      <c r="Q22" s="119"/>
      <c r="R22" s="119"/>
      <c r="S22" s="119"/>
      <c r="T22" s="120"/>
    </row>
    <row r="23" spans="2:21" ht="22.5" x14ac:dyDescent="0.55000000000000004">
      <c r="B23" s="35" t="s">
        <v>103</v>
      </c>
      <c r="C23" s="121" t="s">
        <v>2</v>
      </c>
      <c r="D23" s="122"/>
      <c r="E23" s="123"/>
      <c r="F23" s="121" t="s">
        <v>12</v>
      </c>
      <c r="G23" s="122"/>
      <c r="H23" s="122"/>
      <c r="I23" s="122"/>
      <c r="J23" s="123"/>
      <c r="K23" s="33" t="s">
        <v>3</v>
      </c>
      <c r="L23" s="33" t="s">
        <v>4</v>
      </c>
      <c r="M23" s="39" t="s">
        <v>5</v>
      </c>
      <c r="N23" s="39" t="s">
        <v>6</v>
      </c>
      <c r="O23" s="39" t="s">
        <v>7</v>
      </c>
      <c r="P23" s="39" t="s">
        <v>8</v>
      </c>
      <c r="Q23" s="39" t="s">
        <v>9</v>
      </c>
      <c r="R23" s="39" t="s">
        <v>10</v>
      </c>
      <c r="S23" s="39" t="s">
        <v>11</v>
      </c>
      <c r="T23" s="34"/>
    </row>
    <row r="24" spans="2:21" ht="22.5" x14ac:dyDescent="0.55000000000000004">
      <c r="B24" s="100" t="s">
        <v>104</v>
      </c>
      <c r="C24" s="142" t="s">
        <v>95</v>
      </c>
      <c r="D24" s="143"/>
      <c r="E24" s="144"/>
      <c r="F24" s="138" t="s">
        <v>105</v>
      </c>
      <c r="G24" s="106"/>
      <c r="H24" s="106"/>
      <c r="I24" s="106"/>
      <c r="J24" s="107"/>
      <c r="K24" s="100" t="s">
        <v>21</v>
      </c>
      <c r="L24" s="100" t="s">
        <v>22</v>
      </c>
      <c r="M24" s="49">
        <f>A①_システム開発本部_入力!M37</f>
        <v>0</v>
      </c>
      <c r="N24" s="49">
        <f>A①_システム開発本部_入力!N37</f>
        <v>0</v>
      </c>
      <c r="O24" s="49">
        <f>A①_システム開発本部_入力!O37</f>
        <v>0</v>
      </c>
      <c r="P24" s="49">
        <f>A①_システム開発本部_入力!P37</f>
        <v>0</v>
      </c>
      <c r="Q24" s="49">
        <f>A①_システム開発本部_入力!Q37</f>
        <v>0</v>
      </c>
      <c r="R24" s="49">
        <f>A①_システム開発本部_入力!R37</f>
        <v>0</v>
      </c>
      <c r="S24" s="49">
        <f>SUM(M24:R24)</f>
        <v>0</v>
      </c>
      <c r="T24" s="31"/>
    </row>
    <row r="25" spans="2:21" ht="22.5" x14ac:dyDescent="0.55000000000000004">
      <c r="B25" s="100"/>
      <c r="C25" s="105"/>
      <c r="D25" s="106"/>
      <c r="E25" s="107"/>
      <c r="F25" s="105"/>
      <c r="G25" s="106"/>
      <c r="H25" s="106"/>
      <c r="I25" s="106"/>
      <c r="J25" s="107"/>
      <c r="K25" s="100"/>
      <c r="L25" s="100"/>
      <c r="M25" s="39" t="s">
        <v>13</v>
      </c>
      <c r="N25" s="39" t="s">
        <v>14</v>
      </c>
      <c r="O25" s="39" t="s">
        <v>15</v>
      </c>
      <c r="P25" s="39" t="s">
        <v>16</v>
      </c>
      <c r="Q25" s="39" t="s">
        <v>17</v>
      </c>
      <c r="R25" s="39" t="s">
        <v>18</v>
      </c>
      <c r="S25" s="39" t="s">
        <v>19</v>
      </c>
      <c r="T25" s="39" t="s">
        <v>20</v>
      </c>
      <c r="U25" s="50"/>
    </row>
    <row r="26" spans="2:21" ht="23" thickBot="1" x14ac:dyDescent="0.6">
      <c r="B26" s="145"/>
      <c r="C26" s="139"/>
      <c r="D26" s="140"/>
      <c r="E26" s="141"/>
      <c r="F26" s="139"/>
      <c r="G26" s="140"/>
      <c r="H26" s="140"/>
      <c r="I26" s="140"/>
      <c r="J26" s="141"/>
      <c r="K26" s="145"/>
      <c r="L26" s="145"/>
      <c r="M26" s="51">
        <f>A①_システム開発本部_入力!M39</f>
        <v>0</v>
      </c>
      <c r="N26" s="51">
        <f>A①_システム開発本部_入力!N39</f>
        <v>0</v>
      </c>
      <c r="O26" s="51">
        <f>A①_システム開発本部_入力!O39</f>
        <v>0</v>
      </c>
      <c r="P26" s="51">
        <f>A①_システム開発本部_入力!P39</f>
        <v>0</v>
      </c>
      <c r="Q26" s="51">
        <f>A①_システム開発本部_入力!Q39</f>
        <v>10000</v>
      </c>
      <c r="R26" s="51">
        <f>A①_システム開発本部_入力!R39</f>
        <v>0</v>
      </c>
      <c r="S26" s="51">
        <f>SUM(M26:R26)</f>
        <v>10000</v>
      </c>
      <c r="T26" s="51">
        <f>S24+S26</f>
        <v>10000</v>
      </c>
      <c r="U26" s="2"/>
    </row>
    <row r="27" spans="2:21" ht="22.5" x14ac:dyDescent="0.55000000000000004">
      <c r="B27" s="100" t="s">
        <v>77</v>
      </c>
      <c r="C27" s="105" t="s">
        <v>106</v>
      </c>
      <c r="D27" s="106"/>
      <c r="E27" s="107"/>
      <c r="F27" s="138" t="s">
        <v>105</v>
      </c>
      <c r="G27" s="106"/>
      <c r="H27" s="106"/>
      <c r="I27" s="106"/>
      <c r="J27" s="107"/>
      <c r="K27" s="100" t="s">
        <v>21</v>
      </c>
      <c r="L27" s="100" t="s">
        <v>22</v>
      </c>
      <c r="M27" s="88" t="s">
        <v>5</v>
      </c>
      <c r="N27" s="88" t="s">
        <v>6</v>
      </c>
      <c r="O27" s="88" t="s">
        <v>7</v>
      </c>
      <c r="P27" s="88" t="s">
        <v>8</v>
      </c>
      <c r="Q27" s="88" t="s">
        <v>9</v>
      </c>
      <c r="R27" s="88" t="s">
        <v>10</v>
      </c>
      <c r="S27" s="88" t="s">
        <v>11</v>
      </c>
      <c r="T27" s="31"/>
      <c r="U27" s="2"/>
    </row>
    <row r="28" spans="2:21" ht="22.5" x14ac:dyDescent="0.55000000000000004">
      <c r="B28" s="100"/>
      <c r="C28" s="105"/>
      <c r="D28" s="106"/>
      <c r="E28" s="107"/>
      <c r="F28" s="105"/>
      <c r="G28" s="106"/>
      <c r="H28" s="106"/>
      <c r="I28" s="106"/>
      <c r="J28" s="107"/>
      <c r="K28" s="100"/>
      <c r="L28" s="100"/>
      <c r="M28" s="49">
        <f>A①_システム開発本部_入力!M41</f>
        <v>200</v>
      </c>
      <c r="N28" s="49">
        <f>A①_システム開発本部_入力!N41</f>
        <v>400</v>
      </c>
      <c r="O28" s="49">
        <f>A①_システム開発本部_入力!O41</f>
        <v>400</v>
      </c>
      <c r="P28" s="49">
        <f>A①_システム開発本部_入力!P41</f>
        <v>400</v>
      </c>
      <c r="Q28" s="49">
        <f>A①_システム開発本部_入力!Q41</f>
        <v>400</v>
      </c>
      <c r="R28" s="49">
        <f>A①_システム開発本部_入力!R41</f>
        <v>400</v>
      </c>
      <c r="S28" s="49">
        <f>SUM(M28:R28)</f>
        <v>2200</v>
      </c>
      <c r="T28" s="31"/>
      <c r="U28" s="2"/>
    </row>
    <row r="29" spans="2:21" ht="22.5" x14ac:dyDescent="0.55000000000000004">
      <c r="B29" s="100"/>
      <c r="C29" s="105"/>
      <c r="D29" s="106"/>
      <c r="E29" s="107"/>
      <c r="F29" s="105"/>
      <c r="G29" s="106"/>
      <c r="H29" s="106"/>
      <c r="I29" s="106"/>
      <c r="J29" s="107"/>
      <c r="K29" s="100"/>
      <c r="L29" s="100"/>
      <c r="M29" s="39" t="s">
        <v>13</v>
      </c>
      <c r="N29" s="39" t="s">
        <v>14</v>
      </c>
      <c r="O29" s="39" t="s">
        <v>15</v>
      </c>
      <c r="P29" s="39" t="s">
        <v>16</v>
      </c>
      <c r="Q29" s="39" t="s">
        <v>17</v>
      </c>
      <c r="R29" s="39" t="s">
        <v>18</v>
      </c>
      <c r="S29" s="39" t="s">
        <v>19</v>
      </c>
      <c r="T29" s="39" t="s">
        <v>20</v>
      </c>
      <c r="U29" s="2"/>
    </row>
    <row r="30" spans="2:21" ht="23" thickBot="1" x14ac:dyDescent="0.6">
      <c r="B30" s="145"/>
      <c r="C30" s="139"/>
      <c r="D30" s="140"/>
      <c r="E30" s="141"/>
      <c r="F30" s="139"/>
      <c r="G30" s="140"/>
      <c r="H30" s="140"/>
      <c r="I30" s="140"/>
      <c r="J30" s="141"/>
      <c r="K30" s="145"/>
      <c r="L30" s="145"/>
      <c r="M30" s="51">
        <f>A①_システム開発本部_入力!M43</f>
        <v>400</v>
      </c>
      <c r="N30" s="51">
        <f>A①_システム開発本部_入力!N43</f>
        <v>400</v>
      </c>
      <c r="O30" s="51">
        <f>A①_システム開発本部_入力!O43</f>
        <v>400</v>
      </c>
      <c r="P30" s="51">
        <f>A①_システム開発本部_入力!P43</f>
        <v>400</v>
      </c>
      <c r="Q30" s="51">
        <f>A①_システム開発本部_入力!Q43</f>
        <v>300</v>
      </c>
      <c r="R30" s="51">
        <f>A①_システム開発本部_入力!R43</f>
        <v>0</v>
      </c>
      <c r="S30" s="51">
        <f>SUM(M30:R30)</f>
        <v>1900</v>
      </c>
      <c r="T30" s="51">
        <f>S28+S30</f>
        <v>4100</v>
      </c>
      <c r="U30" s="2"/>
    </row>
    <row r="31" spans="2:21" ht="21.65" customHeight="1" x14ac:dyDescent="0.55000000000000004">
      <c r="B31" s="100" t="s">
        <v>107</v>
      </c>
      <c r="C31" s="105" t="s">
        <v>108</v>
      </c>
      <c r="D31" s="106"/>
      <c r="E31" s="107"/>
      <c r="F31" s="138" t="s">
        <v>105</v>
      </c>
      <c r="G31" s="106"/>
      <c r="H31" s="106"/>
      <c r="I31" s="106"/>
      <c r="J31" s="107"/>
      <c r="K31" s="100" t="s">
        <v>21</v>
      </c>
      <c r="L31" s="100" t="s">
        <v>22</v>
      </c>
      <c r="M31" s="88" t="s">
        <v>5</v>
      </c>
      <c r="N31" s="88" t="s">
        <v>6</v>
      </c>
      <c r="O31" s="88" t="s">
        <v>7</v>
      </c>
      <c r="P31" s="88" t="s">
        <v>8</v>
      </c>
      <c r="Q31" s="88" t="s">
        <v>9</v>
      </c>
      <c r="R31" s="88" t="s">
        <v>10</v>
      </c>
      <c r="S31" s="88" t="s">
        <v>11</v>
      </c>
      <c r="T31" s="31"/>
      <c r="U31" s="2"/>
    </row>
    <row r="32" spans="2:21" ht="22.5" x14ac:dyDescent="0.55000000000000004">
      <c r="B32" s="100"/>
      <c r="C32" s="105"/>
      <c r="D32" s="106"/>
      <c r="E32" s="107"/>
      <c r="F32" s="105"/>
      <c r="G32" s="106"/>
      <c r="H32" s="106"/>
      <c r="I32" s="106"/>
      <c r="J32" s="107"/>
      <c r="K32" s="100"/>
      <c r="L32" s="100"/>
      <c r="M32" s="49">
        <f>A①_システム開発本部_入力!M45</f>
        <v>100</v>
      </c>
      <c r="N32" s="49">
        <f>A①_システム開発本部_入力!N45</f>
        <v>200</v>
      </c>
      <c r="O32" s="49">
        <f>A①_システム開発本部_入力!O45</f>
        <v>200</v>
      </c>
      <c r="P32" s="49">
        <f>A①_システム開発本部_入力!P45</f>
        <v>200</v>
      </c>
      <c r="Q32" s="49">
        <f>A①_システム開発本部_入力!Q45</f>
        <v>200</v>
      </c>
      <c r="R32" s="49">
        <f>A①_システム開発本部_入力!R45</f>
        <v>200</v>
      </c>
      <c r="S32" s="52">
        <f>SUM(M32:R32)</f>
        <v>1100</v>
      </c>
      <c r="T32" s="31"/>
      <c r="U32" s="2"/>
    </row>
    <row r="33" spans="2:21" ht="22.5" x14ac:dyDescent="0.55000000000000004">
      <c r="B33" s="100"/>
      <c r="C33" s="105"/>
      <c r="D33" s="106"/>
      <c r="E33" s="107"/>
      <c r="F33" s="105"/>
      <c r="G33" s="106"/>
      <c r="H33" s="106"/>
      <c r="I33" s="106"/>
      <c r="J33" s="107"/>
      <c r="K33" s="100"/>
      <c r="L33" s="100"/>
      <c r="M33" s="39" t="s">
        <v>13</v>
      </c>
      <c r="N33" s="39" t="s">
        <v>14</v>
      </c>
      <c r="O33" s="39" t="s">
        <v>15</v>
      </c>
      <c r="P33" s="39" t="s">
        <v>16</v>
      </c>
      <c r="Q33" s="39" t="s">
        <v>17</v>
      </c>
      <c r="R33" s="39" t="s">
        <v>18</v>
      </c>
      <c r="S33" s="39" t="s">
        <v>19</v>
      </c>
      <c r="T33" s="39" t="s">
        <v>20</v>
      </c>
      <c r="U33" s="2"/>
    </row>
    <row r="34" spans="2:21" ht="23" thickBot="1" x14ac:dyDescent="0.6">
      <c r="B34" s="145"/>
      <c r="C34" s="139"/>
      <c r="D34" s="140"/>
      <c r="E34" s="141"/>
      <c r="F34" s="139"/>
      <c r="G34" s="140"/>
      <c r="H34" s="140"/>
      <c r="I34" s="140"/>
      <c r="J34" s="141"/>
      <c r="K34" s="145"/>
      <c r="L34" s="145"/>
      <c r="M34" s="51">
        <f>A①_システム開発本部_入力!M47</f>
        <v>200</v>
      </c>
      <c r="N34" s="51">
        <f>A①_システム開発本部_入力!N47</f>
        <v>200</v>
      </c>
      <c r="O34" s="51">
        <f>A①_システム開発本部_入力!O47</f>
        <v>200</v>
      </c>
      <c r="P34" s="51">
        <f>A①_システム開発本部_入力!P47</f>
        <v>200</v>
      </c>
      <c r="Q34" s="51">
        <f>A①_システム開発本部_入力!Q47</f>
        <v>150</v>
      </c>
      <c r="R34" s="51">
        <f>A①_システム開発本部_入力!R47</f>
        <v>0</v>
      </c>
      <c r="S34" s="53">
        <f>SUM(M34:R34)</f>
        <v>950</v>
      </c>
      <c r="T34" s="53">
        <f>S32+S34</f>
        <v>2050</v>
      </c>
      <c r="U34" s="2"/>
    </row>
    <row r="35" spans="2:21" ht="21.65" customHeight="1" x14ac:dyDescent="0.55000000000000004">
      <c r="B35" s="100" t="s">
        <v>109</v>
      </c>
      <c r="C35" s="105" t="s">
        <v>110</v>
      </c>
      <c r="D35" s="106"/>
      <c r="E35" s="107"/>
      <c r="F35" s="138" t="s">
        <v>105</v>
      </c>
      <c r="G35" s="106"/>
      <c r="H35" s="106"/>
      <c r="I35" s="106"/>
      <c r="J35" s="107"/>
      <c r="K35" s="100" t="s">
        <v>21</v>
      </c>
      <c r="L35" s="100" t="s">
        <v>22</v>
      </c>
      <c r="M35" s="88" t="s">
        <v>5</v>
      </c>
      <c r="N35" s="88" t="s">
        <v>6</v>
      </c>
      <c r="O35" s="88" t="s">
        <v>7</v>
      </c>
      <c r="P35" s="88" t="s">
        <v>8</v>
      </c>
      <c r="Q35" s="88" t="s">
        <v>9</v>
      </c>
      <c r="R35" s="88" t="s">
        <v>10</v>
      </c>
      <c r="S35" s="88" t="s">
        <v>11</v>
      </c>
      <c r="T35" s="31"/>
      <c r="U35" s="2"/>
    </row>
    <row r="36" spans="2:21" ht="22.5" x14ac:dyDescent="0.55000000000000004">
      <c r="B36" s="100"/>
      <c r="C36" s="105"/>
      <c r="D36" s="106"/>
      <c r="E36" s="107"/>
      <c r="F36" s="105"/>
      <c r="G36" s="106"/>
      <c r="H36" s="106"/>
      <c r="I36" s="106"/>
      <c r="J36" s="107"/>
      <c r="K36" s="100"/>
      <c r="L36" s="100"/>
      <c r="M36" s="49">
        <f>A①_システム開発本部_入力!M49</f>
        <v>45</v>
      </c>
      <c r="N36" s="49">
        <f>A①_システム開発本部_入力!N49</f>
        <v>85</v>
      </c>
      <c r="O36" s="49">
        <f>A①_システム開発本部_入力!O49</f>
        <v>85</v>
      </c>
      <c r="P36" s="49">
        <f>A①_システム開発本部_入力!P49</f>
        <v>85</v>
      </c>
      <c r="Q36" s="49">
        <f>A①_システム開発本部_入力!Q49</f>
        <v>85</v>
      </c>
      <c r="R36" s="49">
        <f>A①_システム開発本部_入力!R49</f>
        <v>85</v>
      </c>
      <c r="S36" s="52">
        <f>SUM(M36:R36)</f>
        <v>470</v>
      </c>
      <c r="T36" s="31"/>
      <c r="U36" s="2"/>
    </row>
    <row r="37" spans="2:21" ht="22.5" x14ac:dyDescent="0.55000000000000004">
      <c r="B37" s="100"/>
      <c r="C37" s="105"/>
      <c r="D37" s="106"/>
      <c r="E37" s="107"/>
      <c r="F37" s="105"/>
      <c r="G37" s="106"/>
      <c r="H37" s="106"/>
      <c r="I37" s="106"/>
      <c r="J37" s="107"/>
      <c r="K37" s="100"/>
      <c r="L37" s="100"/>
      <c r="M37" s="39" t="s">
        <v>13</v>
      </c>
      <c r="N37" s="39" t="s">
        <v>14</v>
      </c>
      <c r="O37" s="39" t="s">
        <v>15</v>
      </c>
      <c r="P37" s="39" t="s">
        <v>16</v>
      </c>
      <c r="Q37" s="39" t="s">
        <v>17</v>
      </c>
      <c r="R37" s="39" t="s">
        <v>18</v>
      </c>
      <c r="S37" s="39" t="s">
        <v>19</v>
      </c>
      <c r="T37" s="39" t="s">
        <v>20</v>
      </c>
      <c r="U37" s="2"/>
    </row>
    <row r="38" spans="2:21" ht="23" thickBot="1" x14ac:dyDescent="0.6">
      <c r="B38" s="145"/>
      <c r="C38" s="139"/>
      <c r="D38" s="140"/>
      <c r="E38" s="141"/>
      <c r="F38" s="139"/>
      <c r="G38" s="140"/>
      <c r="H38" s="140"/>
      <c r="I38" s="140"/>
      <c r="J38" s="141"/>
      <c r="K38" s="145"/>
      <c r="L38" s="145"/>
      <c r="M38" s="51">
        <f>A①_システム開発本部_入力!M51</f>
        <v>85</v>
      </c>
      <c r="N38" s="51">
        <f>A①_システム開発本部_入力!N51</f>
        <v>85</v>
      </c>
      <c r="O38" s="51">
        <f>A①_システム開発本部_入力!O51</f>
        <v>85</v>
      </c>
      <c r="P38" s="51">
        <f>A①_システム開発本部_入力!P51</f>
        <v>85</v>
      </c>
      <c r="Q38" s="51">
        <f>A①_システム開発本部_入力!Q51</f>
        <v>40</v>
      </c>
      <c r="R38" s="51">
        <f>A①_システム開発本部_入力!R51</f>
        <v>0</v>
      </c>
      <c r="S38" s="53">
        <f>SUM(M38:R38)</f>
        <v>380</v>
      </c>
      <c r="T38" s="53">
        <f>S36+S38</f>
        <v>850</v>
      </c>
      <c r="U38" s="2"/>
    </row>
    <row r="39" spans="2:21" ht="21.65" customHeight="1" x14ac:dyDescent="0.55000000000000004">
      <c r="B39" s="100" t="s">
        <v>111</v>
      </c>
      <c r="C39" s="105" t="s">
        <v>112</v>
      </c>
      <c r="D39" s="106"/>
      <c r="E39" s="107"/>
      <c r="F39" s="138" t="s">
        <v>113</v>
      </c>
      <c r="G39" s="106"/>
      <c r="H39" s="106"/>
      <c r="I39" s="106"/>
      <c r="J39" s="107"/>
      <c r="K39" s="100" t="s">
        <v>21</v>
      </c>
      <c r="L39" s="100" t="s">
        <v>22</v>
      </c>
      <c r="M39" s="88" t="s">
        <v>5</v>
      </c>
      <c r="N39" s="88" t="s">
        <v>6</v>
      </c>
      <c r="O39" s="88" t="s">
        <v>7</v>
      </c>
      <c r="P39" s="88" t="s">
        <v>8</v>
      </c>
      <c r="Q39" s="88" t="s">
        <v>9</v>
      </c>
      <c r="R39" s="88" t="s">
        <v>10</v>
      </c>
      <c r="S39" s="88" t="s">
        <v>11</v>
      </c>
      <c r="T39" s="31"/>
      <c r="U39" s="2"/>
    </row>
    <row r="40" spans="2:21" ht="22.5" x14ac:dyDescent="0.55000000000000004">
      <c r="B40" s="100"/>
      <c r="C40" s="105"/>
      <c r="D40" s="106"/>
      <c r="E40" s="107"/>
      <c r="F40" s="105"/>
      <c r="G40" s="106"/>
      <c r="H40" s="106"/>
      <c r="I40" s="106"/>
      <c r="J40" s="107"/>
      <c r="K40" s="100"/>
      <c r="L40" s="100"/>
      <c r="M40" s="49">
        <f>M28+M32+M36</f>
        <v>345</v>
      </c>
      <c r="N40" s="49">
        <f t="shared" ref="N40:R42" si="0">N28+N32+N36</f>
        <v>685</v>
      </c>
      <c r="O40" s="49">
        <f t="shared" si="0"/>
        <v>685</v>
      </c>
      <c r="P40" s="49">
        <f t="shared" si="0"/>
        <v>685</v>
      </c>
      <c r="Q40" s="49">
        <f t="shared" si="0"/>
        <v>685</v>
      </c>
      <c r="R40" s="49">
        <f t="shared" si="0"/>
        <v>685</v>
      </c>
      <c r="S40" s="52">
        <f>SUM(M40:R40)</f>
        <v>3770</v>
      </c>
      <c r="T40" s="31"/>
      <c r="U40" s="2"/>
    </row>
    <row r="41" spans="2:21" ht="22.5" x14ac:dyDescent="0.55000000000000004">
      <c r="B41" s="100"/>
      <c r="C41" s="105"/>
      <c r="D41" s="106"/>
      <c r="E41" s="107"/>
      <c r="F41" s="105"/>
      <c r="G41" s="106"/>
      <c r="H41" s="106"/>
      <c r="I41" s="106"/>
      <c r="J41" s="107"/>
      <c r="K41" s="100"/>
      <c r="L41" s="100"/>
      <c r="M41" s="39" t="s">
        <v>13</v>
      </c>
      <c r="N41" s="39" t="s">
        <v>14</v>
      </c>
      <c r="O41" s="39" t="s">
        <v>15</v>
      </c>
      <c r="P41" s="39" t="s">
        <v>16</v>
      </c>
      <c r="Q41" s="39" t="s">
        <v>17</v>
      </c>
      <c r="R41" s="39" t="s">
        <v>18</v>
      </c>
      <c r="S41" s="39" t="s">
        <v>19</v>
      </c>
      <c r="T41" s="39" t="s">
        <v>20</v>
      </c>
      <c r="U41" s="2"/>
    </row>
    <row r="42" spans="2:21" ht="23" thickBot="1" x14ac:dyDescent="0.6">
      <c r="B42" s="145"/>
      <c r="C42" s="139"/>
      <c r="D42" s="140"/>
      <c r="E42" s="141"/>
      <c r="F42" s="139"/>
      <c r="G42" s="140"/>
      <c r="H42" s="140"/>
      <c r="I42" s="140"/>
      <c r="J42" s="141"/>
      <c r="K42" s="145"/>
      <c r="L42" s="145"/>
      <c r="M42" s="51">
        <f>M30+M34+M38</f>
        <v>685</v>
      </c>
      <c r="N42" s="51">
        <f t="shared" si="0"/>
        <v>685</v>
      </c>
      <c r="O42" s="51">
        <f t="shared" si="0"/>
        <v>685</v>
      </c>
      <c r="P42" s="51">
        <f t="shared" si="0"/>
        <v>685</v>
      </c>
      <c r="Q42" s="51">
        <f t="shared" si="0"/>
        <v>490</v>
      </c>
      <c r="R42" s="51">
        <f t="shared" si="0"/>
        <v>0</v>
      </c>
      <c r="S42" s="53">
        <f>SUM(M42:R42)</f>
        <v>3230</v>
      </c>
      <c r="T42" s="53">
        <f>S40+S42</f>
        <v>7000</v>
      </c>
      <c r="U42" s="2"/>
    </row>
    <row r="43" spans="2:21" ht="22.5" x14ac:dyDescent="0.55000000000000004">
      <c r="B43" s="99" t="s">
        <v>114</v>
      </c>
      <c r="C43" s="142" t="s">
        <v>124</v>
      </c>
      <c r="D43" s="143"/>
      <c r="E43" s="144"/>
      <c r="F43" s="138" t="s">
        <v>105</v>
      </c>
      <c r="G43" s="106"/>
      <c r="H43" s="106"/>
      <c r="I43" s="106"/>
      <c r="J43" s="107"/>
      <c r="K43" s="99" t="s">
        <v>21</v>
      </c>
      <c r="L43" s="99" t="s">
        <v>22</v>
      </c>
      <c r="M43" s="39" t="s">
        <v>5</v>
      </c>
      <c r="N43" s="39" t="s">
        <v>6</v>
      </c>
      <c r="O43" s="39" t="s">
        <v>7</v>
      </c>
      <c r="P43" s="39" t="s">
        <v>8</v>
      </c>
      <c r="Q43" s="39" t="s">
        <v>9</v>
      </c>
      <c r="R43" s="39" t="s">
        <v>10</v>
      </c>
      <c r="S43" s="39" t="s">
        <v>11</v>
      </c>
      <c r="T43" s="34"/>
      <c r="U43" s="2"/>
    </row>
    <row r="44" spans="2:21" ht="22.5" x14ac:dyDescent="0.55000000000000004">
      <c r="B44" s="100"/>
      <c r="C44" s="105"/>
      <c r="D44" s="106"/>
      <c r="E44" s="107"/>
      <c r="F44" s="105"/>
      <c r="G44" s="106"/>
      <c r="H44" s="106"/>
      <c r="I44" s="106"/>
      <c r="J44" s="107"/>
      <c r="K44" s="100"/>
      <c r="L44" s="100"/>
      <c r="M44" s="49">
        <f>A①_システム開発本部_入力!M73</f>
        <v>345</v>
      </c>
      <c r="N44" s="49">
        <f>A①_システム開発本部_入力!N73</f>
        <v>685</v>
      </c>
      <c r="O44" s="49">
        <f>A①_システム開発本部_入力!O73</f>
        <v>685</v>
      </c>
      <c r="P44" s="49">
        <f>A①_システム開発本部_入力!P73</f>
        <v>685</v>
      </c>
      <c r="Q44" s="49">
        <f>A①_システム開発本部_入力!Q73</f>
        <v>685</v>
      </c>
      <c r="R44" s="49">
        <f>A①_システム開発本部_入力!R73</f>
        <v>685</v>
      </c>
      <c r="S44" s="52">
        <f>SUM(M44:R44)</f>
        <v>3770</v>
      </c>
      <c r="T44" s="31"/>
      <c r="U44" s="2"/>
    </row>
    <row r="45" spans="2:21" ht="22.5" x14ac:dyDescent="0.55000000000000004">
      <c r="B45" s="100"/>
      <c r="C45" s="105"/>
      <c r="D45" s="106"/>
      <c r="E45" s="107"/>
      <c r="F45" s="105"/>
      <c r="G45" s="106"/>
      <c r="H45" s="106"/>
      <c r="I45" s="106"/>
      <c r="J45" s="107"/>
      <c r="K45" s="100"/>
      <c r="L45" s="100"/>
      <c r="M45" s="39" t="s">
        <v>13</v>
      </c>
      <c r="N45" s="39" t="s">
        <v>14</v>
      </c>
      <c r="O45" s="39" t="s">
        <v>15</v>
      </c>
      <c r="P45" s="39" t="s">
        <v>16</v>
      </c>
      <c r="Q45" s="39" t="s">
        <v>17</v>
      </c>
      <c r="R45" s="39" t="s">
        <v>18</v>
      </c>
      <c r="S45" s="39" t="s">
        <v>19</v>
      </c>
      <c r="T45" s="39" t="s">
        <v>20</v>
      </c>
      <c r="U45" s="2"/>
    </row>
    <row r="46" spans="2:21" ht="23" thickBot="1" x14ac:dyDescent="0.6">
      <c r="B46" s="145"/>
      <c r="C46" s="139"/>
      <c r="D46" s="140"/>
      <c r="E46" s="141"/>
      <c r="F46" s="139"/>
      <c r="G46" s="140"/>
      <c r="H46" s="140"/>
      <c r="I46" s="140"/>
      <c r="J46" s="141"/>
      <c r="K46" s="145"/>
      <c r="L46" s="145"/>
      <c r="M46" s="51">
        <f>A①_システム開発本部_入力!M75</f>
        <v>685</v>
      </c>
      <c r="N46" s="51">
        <f>A①_システム開発本部_入力!N75</f>
        <v>685</v>
      </c>
      <c r="O46" s="51">
        <f>A①_システム開発本部_入力!O75</f>
        <v>685</v>
      </c>
      <c r="P46" s="51">
        <f>A①_システム開発本部_入力!P75</f>
        <v>685</v>
      </c>
      <c r="Q46" s="51">
        <f>A①_システム開発本部_入力!Q75</f>
        <v>-6510</v>
      </c>
      <c r="R46" s="51">
        <f>A①_システム開発本部_入力!R75</f>
        <v>0</v>
      </c>
      <c r="S46" s="53">
        <f>SUM(M46:R46)</f>
        <v>-3770</v>
      </c>
      <c r="T46" s="53">
        <f>S44+S46</f>
        <v>0</v>
      </c>
      <c r="U46" s="2"/>
    </row>
    <row r="47" spans="2:21" ht="22.5" x14ac:dyDescent="0.55000000000000004">
      <c r="B47" s="100" t="s">
        <v>125</v>
      </c>
      <c r="C47" s="138" t="s">
        <v>128</v>
      </c>
      <c r="D47" s="106"/>
      <c r="E47" s="107"/>
      <c r="F47" s="138" t="s">
        <v>129</v>
      </c>
      <c r="G47" s="106"/>
      <c r="H47" s="106"/>
      <c r="I47" s="106"/>
      <c r="J47" s="107"/>
      <c r="K47" s="100" t="s">
        <v>21</v>
      </c>
      <c r="L47" s="100" t="s">
        <v>22</v>
      </c>
      <c r="M47" s="88" t="s">
        <v>5</v>
      </c>
      <c r="N47" s="88" t="s">
        <v>6</v>
      </c>
      <c r="O47" s="88" t="s">
        <v>7</v>
      </c>
      <c r="P47" s="88" t="s">
        <v>8</v>
      </c>
      <c r="Q47" s="88" t="s">
        <v>9</v>
      </c>
      <c r="R47" s="88" t="s">
        <v>10</v>
      </c>
      <c r="S47" s="88" t="s">
        <v>11</v>
      </c>
      <c r="T47" s="31"/>
      <c r="U47" s="2"/>
    </row>
    <row r="48" spans="2:21" ht="22.5" x14ac:dyDescent="0.55000000000000004">
      <c r="B48" s="100"/>
      <c r="C48" s="105"/>
      <c r="D48" s="106"/>
      <c r="E48" s="107"/>
      <c r="F48" s="105"/>
      <c r="G48" s="106"/>
      <c r="H48" s="106"/>
      <c r="I48" s="106"/>
      <c r="J48" s="107"/>
      <c r="K48" s="100"/>
      <c r="L48" s="100"/>
      <c r="M48" s="49">
        <f>M40-M44</f>
        <v>0</v>
      </c>
      <c r="N48" s="49">
        <f t="shared" ref="N48:R50" si="1">N40-N44</f>
        <v>0</v>
      </c>
      <c r="O48" s="49">
        <f t="shared" si="1"/>
        <v>0</v>
      </c>
      <c r="P48" s="49">
        <f t="shared" si="1"/>
        <v>0</v>
      </c>
      <c r="Q48" s="49">
        <f t="shared" si="1"/>
        <v>0</v>
      </c>
      <c r="R48" s="49">
        <f t="shared" si="1"/>
        <v>0</v>
      </c>
      <c r="S48" s="52">
        <f>SUM(M48:R48)</f>
        <v>0</v>
      </c>
      <c r="T48" s="31"/>
      <c r="U48" s="2"/>
    </row>
    <row r="49" spans="2:21" ht="22.5" x14ac:dyDescent="0.55000000000000004">
      <c r="B49" s="100"/>
      <c r="C49" s="105"/>
      <c r="D49" s="106"/>
      <c r="E49" s="107"/>
      <c r="F49" s="105"/>
      <c r="G49" s="106"/>
      <c r="H49" s="106"/>
      <c r="I49" s="106"/>
      <c r="J49" s="107"/>
      <c r="K49" s="100"/>
      <c r="L49" s="100"/>
      <c r="M49" s="39" t="s">
        <v>13</v>
      </c>
      <c r="N49" s="39" t="s">
        <v>14</v>
      </c>
      <c r="O49" s="39" t="s">
        <v>15</v>
      </c>
      <c r="P49" s="39" t="s">
        <v>16</v>
      </c>
      <c r="Q49" s="39" t="s">
        <v>17</v>
      </c>
      <c r="R49" s="39" t="s">
        <v>18</v>
      </c>
      <c r="S49" s="39" t="s">
        <v>19</v>
      </c>
      <c r="T49" s="39" t="s">
        <v>20</v>
      </c>
      <c r="U49" s="2"/>
    </row>
    <row r="50" spans="2:21" ht="23" thickBot="1" x14ac:dyDescent="0.6">
      <c r="B50" s="145"/>
      <c r="C50" s="139"/>
      <c r="D50" s="140"/>
      <c r="E50" s="141"/>
      <c r="F50" s="139"/>
      <c r="G50" s="140"/>
      <c r="H50" s="140"/>
      <c r="I50" s="140"/>
      <c r="J50" s="141"/>
      <c r="K50" s="145"/>
      <c r="L50" s="145"/>
      <c r="M50" s="51">
        <f>M42-M46</f>
        <v>0</v>
      </c>
      <c r="N50" s="51">
        <f t="shared" si="1"/>
        <v>0</v>
      </c>
      <c r="O50" s="51">
        <f t="shared" si="1"/>
        <v>0</v>
      </c>
      <c r="P50" s="51">
        <f t="shared" si="1"/>
        <v>0</v>
      </c>
      <c r="Q50" s="51">
        <f t="shared" si="1"/>
        <v>7000</v>
      </c>
      <c r="R50" s="51">
        <f t="shared" si="1"/>
        <v>0</v>
      </c>
      <c r="S50" s="53">
        <f>SUM(M50:R50)</f>
        <v>7000</v>
      </c>
      <c r="T50" s="53">
        <f>S48+S50</f>
        <v>7000</v>
      </c>
      <c r="U50" s="2"/>
    </row>
    <row r="51" spans="2:21" ht="21.65" customHeight="1" x14ac:dyDescent="0.55000000000000004">
      <c r="B51" s="100" t="s">
        <v>126</v>
      </c>
      <c r="C51" s="105" t="s">
        <v>115</v>
      </c>
      <c r="D51" s="106"/>
      <c r="E51" s="107"/>
      <c r="F51" s="138" t="s">
        <v>130</v>
      </c>
      <c r="G51" s="106"/>
      <c r="H51" s="106"/>
      <c r="I51" s="106"/>
      <c r="J51" s="107"/>
      <c r="K51" s="100" t="s">
        <v>21</v>
      </c>
      <c r="L51" s="100" t="s">
        <v>22</v>
      </c>
      <c r="M51" s="88" t="s">
        <v>5</v>
      </c>
      <c r="N51" s="88" t="s">
        <v>6</v>
      </c>
      <c r="O51" s="88" t="s">
        <v>7</v>
      </c>
      <c r="P51" s="88" t="s">
        <v>8</v>
      </c>
      <c r="Q51" s="88" t="s">
        <v>9</v>
      </c>
      <c r="R51" s="88" t="s">
        <v>10</v>
      </c>
      <c r="S51" s="88" t="s">
        <v>11</v>
      </c>
      <c r="T51" s="31"/>
      <c r="U51" s="2"/>
    </row>
    <row r="52" spans="2:21" ht="22.5" x14ac:dyDescent="0.55000000000000004">
      <c r="B52" s="100"/>
      <c r="C52" s="105"/>
      <c r="D52" s="106"/>
      <c r="E52" s="107"/>
      <c r="F52" s="105"/>
      <c r="G52" s="106"/>
      <c r="H52" s="106"/>
      <c r="I52" s="106"/>
      <c r="J52" s="107"/>
      <c r="K52" s="100"/>
      <c r="L52" s="100"/>
      <c r="M52" s="49">
        <f>M24-M48</f>
        <v>0</v>
      </c>
      <c r="N52" s="49">
        <f t="shared" ref="N52:R54" si="2">N24-N48</f>
        <v>0</v>
      </c>
      <c r="O52" s="49">
        <f t="shared" si="2"/>
        <v>0</v>
      </c>
      <c r="P52" s="49">
        <f t="shared" si="2"/>
        <v>0</v>
      </c>
      <c r="Q52" s="49">
        <f t="shared" si="2"/>
        <v>0</v>
      </c>
      <c r="R52" s="49">
        <f t="shared" si="2"/>
        <v>0</v>
      </c>
      <c r="S52" s="52">
        <f>SUM(M52:R52)</f>
        <v>0</v>
      </c>
      <c r="T52" s="31"/>
      <c r="U52" s="2"/>
    </row>
    <row r="53" spans="2:21" ht="22.5" x14ac:dyDescent="0.55000000000000004">
      <c r="B53" s="100"/>
      <c r="C53" s="105"/>
      <c r="D53" s="106"/>
      <c r="E53" s="107"/>
      <c r="F53" s="105"/>
      <c r="G53" s="106"/>
      <c r="H53" s="106"/>
      <c r="I53" s="106"/>
      <c r="J53" s="107"/>
      <c r="K53" s="100"/>
      <c r="L53" s="100"/>
      <c r="M53" s="39" t="s">
        <v>13</v>
      </c>
      <c r="N53" s="39" t="s">
        <v>14</v>
      </c>
      <c r="O53" s="39" t="s">
        <v>15</v>
      </c>
      <c r="P53" s="39" t="s">
        <v>16</v>
      </c>
      <c r="Q53" s="39" t="s">
        <v>17</v>
      </c>
      <c r="R53" s="39" t="s">
        <v>18</v>
      </c>
      <c r="S53" s="39" t="s">
        <v>19</v>
      </c>
      <c r="T53" s="39" t="s">
        <v>20</v>
      </c>
      <c r="U53" s="2"/>
    </row>
    <row r="54" spans="2:21" ht="23" thickBot="1" x14ac:dyDescent="0.6">
      <c r="B54" s="145"/>
      <c r="C54" s="139"/>
      <c r="D54" s="140"/>
      <c r="E54" s="141"/>
      <c r="F54" s="139"/>
      <c r="G54" s="140"/>
      <c r="H54" s="140"/>
      <c r="I54" s="140"/>
      <c r="J54" s="141"/>
      <c r="K54" s="145"/>
      <c r="L54" s="145"/>
      <c r="M54" s="51">
        <f>M26-M50</f>
        <v>0</v>
      </c>
      <c r="N54" s="51">
        <f t="shared" si="2"/>
        <v>0</v>
      </c>
      <c r="O54" s="51">
        <f t="shared" si="2"/>
        <v>0</v>
      </c>
      <c r="P54" s="51">
        <f t="shared" si="2"/>
        <v>0</v>
      </c>
      <c r="Q54" s="51">
        <f t="shared" si="2"/>
        <v>3000</v>
      </c>
      <c r="R54" s="51">
        <f t="shared" si="2"/>
        <v>0</v>
      </c>
      <c r="S54" s="53">
        <f>SUM(M54:R54)</f>
        <v>3000</v>
      </c>
      <c r="T54" s="53">
        <f>S52+S54</f>
        <v>3000</v>
      </c>
      <c r="U54" s="2"/>
    </row>
    <row r="55" spans="2:21" ht="21.65" customHeight="1" x14ac:dyDescent="0.55000000000000004">
      <c r="B55" s="149" t="s">
        <v>127</v>
      </c>
      <c r="C55" s="102" t="s">
        <v>116</v>
      </c>
      <c r="D55" s="103"/>
      <c r="E55" s="104"/>
      <c r="F55" s="111" t="s">
        <v>131</v>
      </c>
      <c r="G55" s="103"/>
      <c r="H55" s="103"/>
      <c r="I55" s="103"/>
      <c r="J55" s="104"/>
      <c r="K55" s="149" t="s">
        <v>117</v>
      </c>
      <c r="L55" s="149" t="s">
        <v>47</v>
      </c>
      <c r="M55" s="54" t="s">
        <v>5</v>
      </c>
      <c r="N55" s="54" t="s">
        <v>6</v>
      </c>
      <c r="O55" s="54" t="s">
        <v>7</v>
      </c>
      <c r="P55" s="54" t="s">
        <v>8</v>
      </c>
      <c r="Q55" s="54" t="s">
        <v>9</v>
      </c>
      <c r="R55" s="54" t="s">
        <v>10</v>
      </c>
      <c r="S55" s="54" t="s">
        <v>11</v>
      </c>
      <c r="T55" s="55"/>
      <c r="U55" s="2"/>
    </row>
    <row r="56" spans="2:21" ht="22.5" x14ac:dyDescent="0.55000000000000004">
      <c r="B56" s="100"/>
      <c r="C56" s="105"/>
      <c r="D56" s="106"/>
      <c r="E56" s="107"/>
      <c r="F56" s="105"/>
      <c r="G56" s="106"/>
      <c r="H56" s="106"/>
      <c r="I56" s="106"/>
      <c r="J56" s="107"/>
      <c r="K56" s="100"/>
      <c r="L56" s="100"/>
      <c r="M56" s="56" t="str">
        <f t="shared" ref="M56:S56" si="3">IF(OR(M24=0,M24=""),"",ROUND(M52/M24*100,2))</f>
        <v/>
      </c>
      <c r="N56" s="56" t="str">
        <f t="shared" si="3"/>
        <v/>
      </c>
      <c r="O56" s="56" t="str">
        <f t="shared" si="3"/>
        <v/>
      </c>
      <c r="P56" s="56" t="str">
        <f t="shared" si="3"/>
        <v/>
      </c>
      <c r="Q56" s="56" t="str">
        <f t="shared" si="3"/>
        <v/>
      </c>
      <c r="R56" s="56" t="str">
        <f t="shared" si="3"/>
        <v/>
      </c>
      <c r="S56" s="56" t="str">
        <f t="shared" si="3"/>
        <v/>
      </c>
      <c r="T56" s="31"/>
      <c r="U56" s="2"/>
    </row>
    <row r="57" spans="2:21" ht="22.5" x14ac:dyDescent="0.55000000000000004">
      <c r="B57" s="100"/>
      <c r="C57" s="105"/>
      <c r="D57" s="106"/>
      <c r="E57" s="107"/>
      <c r="F57" s="105"/>
      <c r="G57" s="106"/>
      <c r="H57" s="106"/>
      <c r="I57" s="106"/>
      <c r="J57" s="107"/>
      <c r="K57" s="100"/>
      <c r="L57" s="100"/>
      <c r="M57" s="39" t="s">
        <v>13</v>
      </c>
      <c r="N57" s="39" t="s">
        <v>14</v>
      </c>
      <c r="O57" s="39" t="s">
        <v>15</v>
      </c>
      <c r="P57" s="39" t="s">
        <v>16</v>
      </c>
      <c r="Q57" s="39" t="s">
        <v>17</v>
      </c>
      <c r="R57" s="39" t="s">
        <v>18</v>
      </c>
      <c r="S57" s="39" t="s">
        <v>19</v>
      </c>
      <c r="T57" s="39" t="s">
        <v>20</v>
      </c>
      <c r="U57" s="2"/>
    </row>
    <row r="58" spans="2:21" ht="22.5" x14ac:dyDescent="0.55000000000000004">
      <c r="B58" s="101"/>
      <c r="C58" s="108"/>
      <c r="D58" s="109"/>
      <c r="E58" s="110"/>
      <c r="F58" s="108"/>
      <c r="G58" s="109"/>
      <c r="H58" s="109"/>
      <c r="I58" s="109"/>
      <c r="J58" s="110"/>
      <c r="K58" s="101"/>
      <c r="L58" s="101"/>
      <c r="M58" s="56" t="str">
        <f t="shared" ref="M58:T58" si="4">IF(OR(M26=0,M26=""),"",ROUND(M54/M26*100,2))</f>
        <v/>
      </c>
      <c r="N58" s="56" t="str">
        <f t="shared" si="4"/>
        <v/>
      </c>
      <c r="O58" s="56" t="str">
        <f t="shared" si="4"/>
        <v/>
      </c>
      <c r="P58" s="56" t="str">
        <f t="shared" si="4"/>
        <v/>
      </c>
      <c r="Q58" s="56">
        <f t="shared" si="4"/>
        <v>30</v>
      </c>
      <c r="R58" s="56" t="str">
        <f t="shared" si="4"/>
        <v/>
      </c>
      <c r="S58" s="56">
        <f t="shared" si="4"/>
        <v>30</v>
      </c>
      <c r="T58" s="56">
        <f t="shared" si="4"/>
        <v>30</v>
      </c>
      <c r="U58" s="2"/>
    </row>
    <row r="60" spans="2:21" ht="25.5" x14ac:dyDescent="0.55000000000000004">
      <c r="B60" s="150" t="s">
        <v>118</v>
      </c>
      <c r="C60" s="150"/>
      <c r="D60" s="150"/>
      <c r="E60" s="150"/>
      <c r="F60" s="150"/>
      <c r="G60" s="150"/>
    </row>
    <row r="61" spans="2:21" ht="18" thickBot="1" x14ac:dyDescent="0.6"/>
    <row r="62" spans="2:21" ht="60.65" customHeight="1" thickBot="1" x14ac:dyDescent="0.6">
      <c r="B62" s="57">
        <v>1</v>
      </c>
      <c r="C62" s="146" t="s">
        <v>119</v>
      </c>
      <c r="D62" s="147"/>
      <c r="E62" s="147"/>
      <c r="F62" s="147"/>
      <c r="G62" s="147"/>
      <c r="H62" s="147"/>
      <c r="I62" s="147"/>
      <c r="J62" s="147"/>
      <c r="K62" s="147"/>
      <c r="L62" s="147"/>
      <c r="M62" s="147"/>
      <c r="N62" s="147"/>
      <c r="O62" s="147"/>
      <c r="P62" s="147"/>
      <c r="Q62" s="147"/>
      <c r="R62" s="147"/>
      <c r="S62" s="147"/>
      <c r="T62" s="148"/>
    </row>
    <row r="63" spans="2:21" ht="56.4" customHeight="1" thickBot="1" x14ac:dyDescent="0.6">
      <c r="B63" s="57">
        <v>2</v>
      </c>
      <c r="C63" s="146" t="s">
        <v>121</v>
      </c>
      <c r="D63" s="147"/>
      <c r="E63" s="147"/>
      <c r="F63" s="147"/>
      <c r="G63" s="147"/>
      <c r="H63" s="147"/>
      <c r="I63" s="147"/>
      <c r="J63" s="147"/>
      <c r="K63" s="147"/>
      <c r="L63" s="147"/>
      <c r="M63" s="147"/>
      <c r="N63" s="147"/>
      <c r="O63" s="147"/>
      <c r="P63" s="147"/>
      <c r="Q63" s="147"/>
      <c r="R63" s="147"/>
      <c r="S63" s="147"/>
      <c r="T63" s="148"/>
    </row>
  </sheetData>
  <mergeCells count="67">
    <mergeCell ref="B2:I2"/>
    <mergeCell ref="J2:L2"/>
    <mergeCell ref="B4:T4"/>
    <mergeCell ref="B5:T5"/>
    <mergeCell ref="C7:E7"/>
    <mergeCell ref="G7:I7"/>
    <mergeCell ref="C23:E23"/>
    <mergeCell ref="F23:J23"/>
    <mergeCell ref="B9:T9"/>
    <mergeCell ref="B11:T11"/>
    <mergeCell ref="D15:F15"/>
    <mergeCell ref="D16:F16"/>
    <mergeCell ref="D17:F17"/>
    <mergeCell ref="B19:C19"/>
    <mergeCell ref="B20:C20"/>
    <mergeCell ref="D20:K20"/>
    <mergeCell ref="L20:Q20"/>
    <mergeCell ref="R20:S20"/>
    <mergeCell ref="B22:T22"/>
    <mergeCell ref="L24:L26"/>
    <mergeCell ref="B27:B30"/>
    <mergeCell ref="C27:E30"/>
    <mergeCell ref="F27:J30"/>
    <mergeCell ref="K27:K30"/>
    <mergeCell ref="L27:L30"/>
    <mergeCell ref="B39:B42"/>
    <mergeCell ref="C39:E42"/>
    <mergeCell ref="F39:J42"/>
    <mergeCell ref="K39:K42"/>
    <mergeCell ref="B24:B26"/>
    <mergeCell ref="C24:E26"/>
    <mergeCell ref="F24:J26"/>
    <mergeCell ref="K24:K26"/>
    <mergeCell ref="B35:B38"/>
    <mergeCell ref="C35:E38"/>
    <mergeCell ref="F35:J38"/>
    <mergeCell ref="K35:K38"/>
    <mergeCell ref="L35:L38"/>
    <mergeCell ref="B31:B34"/>
    <mergeCell ref="C31:E34"/>
    <mergeCell ref="F31:J34"/>
    <mergeCell ref="K31:K34"/>
    <mergeCell ref="L31:L3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43:L46"/>
    <mergeCell ref="F51:J54"/>
    <mergeCell ref="B43:B46"/>
    <mergeCell ref="C43:E46"/>
    <mergeCell ref="F43:J46"/>
    <mergeCell ref="K43:K46"/>
    <mergeCell ref="K51:K54"/>
    <mergeCell ref="L51:L54"/>
  </mergeCells>
  <phoneticPr fontId="1"/>
  <printOptions horizontalCentered="1"/>
  <pageMargins left="0" right="0" top="0.59055118110236227" bottom="0.55118110236220474" header="0.31496062992125984" footer="0.31496062992125984"/>
  <pageSetup paperSize="8" scale="6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23</v>
      </c>
      <c r="C1" s="3"/>
      <c r="D1" s="3"/>
      <c r="E1" s="3"/>
      <c r="F1" s="3"/>
      <c r="G1" s="3"/>
      <c r="H1" s="3"/>
      <c r="I1" s="3"/>
      <c r="J1" s="3"/>
      <c r="K1" s="3"/>
      <c r="L1" s="4"/>
      <c r="M1" s="4"/>
      <c r="N1" s="4"/>
      <c r="O1" s="4"/>
      <c r="P1" s="4"/>
      <c r="Q1" s="4"/>
      <c r="R1" s="4"/>
      <c r="S1" s="4"/>
      <c r="T1" s="32"/>
      <c r="U1" s="32"/>
    </row>
    <row r="2" spans="2:21" ht="38" x14ac:dyDescent="1.25">
      <c r="B2" s="133" t="s">
        <v>24</v>
      </c>
      <c r="C2" s="133"/>
      <c r="D2" s="133"/>
      <c r="E2" s="133"/>
      <c r="F2" s="133"/>
      <c r="G2" s="133"/>
      <c r="H2" s="133"/>
      <c r="I2" s="133"/>
      <c r="J2" s="165" t="str">
        <f>A①_システム開発本部_入力!J2</f>
        <v xml:space="preserve">第7-５問 </v>
      </c>
      <c r="K2" s="165"/>
      <c r="L2" s="165"/>
      <c r="M2" s="165"/>
      <c r="N2" s="36" t="s">
        <v>65</v>
      </c>
      <c r="O2" s="36"/>
      <c r="P2" s="36"/>
      <c r="Q2" s="36"/>
      <c r="R2" s="36"/>
      <c r="S2" s="36"/>
      <c r="T2" s="36"/>
      <c r="U2" s="5"/>
    </row>
    <row r="3" spans="2:21" ht="31.5" x14ac:dyDescent="1.05">
      <c r="B3" s="6"/>
      <c r="C3" s="28" t="s">
        <v>30</v>
      </c>
      <c r="D3" s="6"/>
      <c r="E3" s="6"/>
      <c r="F3" s="6"/>
      <c r="G3" s="28" t="s">
        <v>38</v>
      </c>
      <c r="H3" s="6"/>
      <c r="I3" s="6"/>
      <c r="J3" s="37" t="s">
        <v>39</v>
      </c>
      <c r="K3" s="37"/>
      <c r="L3" s="7"/>
      <c r="M3" s="7"/>
      <c r="N3" s="7"/>
      <c r="O3" s="7"/>
      <c r="P3" s="7"/>
      <c r="Q3" s="7"/>
      <c r="R3" s="7"/>
      <c r="S3" s="7"/>
      <c r="T3" s="7"/>
      <c r="U3" s="8"/>
    </row>
    <row r="4" spans="2:21" ht="22.5" x14ac:dyDescent="0.55000000000000004">
      <c r="B4" s="135" t="s">
        <v>0</v>
      </c>
      <c r="C4" s="136"/>
      <c r="D4" s="136"/>
      <c r="E4" s="136"/>
      <c r="F4" s="136"/>
      <c r="G4" s="136"/>
      <c r="H4" s="136"/>
      <c r="I4" s="136"/>
      <c r="J4" s="136"/>
      <c r="K4" s="136"/>
      <c r="L4" s="136"/>
      <c r="M4" s="136"/>
      <c r="N4" s="136"/>
      <c r="O4" s="136"/>
      <c r="P4" s="136"/>
      <c r="Q4" s="136"/>
      <c r="R4" s="136"/>
      <c r="S4" s="136"/>
      <c r="T4" s="136"/>
      <c r="U4" s="137"/>
    </row>
    <row r="5" spans="2:21" ht="67.75" customHeight="1" x14ac:dyDescent="0.55000000000000004">
      <c r="B5" s="115" t="s">
        <v>122</v>
      </c>
      <c r="C5" s="116"/>
      <c r="D5" s="116"/>
      <c r="E5" s="116"/>
      <c r="F5" s="116"/>
      <c r="G5" s="116"/>
      <c r="H5" s="116"/>
      <c r="I5" s="116"/>
      <c r="J5" s="116"/>
      <c r="K5" s="116"/>
      <c r="L5" s="116"/>
      <c r="M5" s="116"/>
      <c r="N5" s="116"/>
      <c r="O5" s="116"/>
      <c r="P5" s="116"/>
      <c r="Q5" s="116"/>
      <c r="R5" s="116"/>
      <c r="S5" s="116"/>
      <c r="T5" s="116"/>
      <c r="U5" s="117"/>
    </row>
    <row r="6" spans="2:21" ht="6" customHeight="1" x14ac:dyDescent="0.55000000000000004"/>
    <row r="7" spans="2:21" ht="28.5" x14ac:dyDescent="0.95">
      <c r="B7" s="10">
        <v>1</v>
      </c>
      <c r="C7" s="129" t="s">
        <v>37</v>
      </c>
      <c r="D7" s="130"/>
      <c r="E7" s="131"/>
      <c r="F7" s="9">
        <v>2</v>
      </c>
      <c r="G7" s="132" t="s">
        <v>411</v>
      </c>
      <c r="H7" s="132"/>
      <c r="I7" s="132"/>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4.4" customHeight="1" x14ac:dyDescent="0.55000000000000004">
      <c r="B9" s="115" t="s">
        <v>120</v>
      </c>
      <c r="C9" s="116"/>
      <c r="D9" s="116"/>
      <c r="E9" s="116"/>
      <c r="F9" s="116"/>
      <c r="G9" s="116"/>
      <c r="H9" s="116"/>
      <c r="I9" s="116"/>
      <c r="J9" s="116"/>
      <c r="K9" s="116"/>
      <c r="L9" s="116"/>
      <c r="M9" s="116"/>
      <c r="N9" s="116"/>
      <c r="O9" s="116"/>
      <c r="P9" s="116"/>
      <c r="Q9" s="116"/>
      <c r="R9" s="116"/>
      <c r="S9" s="116"/>
      <c r="T9" s="116"/>
      <c r="U9" s="117"/>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115" t="s">
        <v>132</v>
      </c>
      <c r="C11" s="116"/>
      <c r="D11" s="116"/>
      <c r="E11" s="116"/>
      <c r="F11" s="116"/>
      <c r="G11" s="116"/>
      <c r="H11" s="116"/>
      <c r="I11" s="116"/>
      <c r="J11" s="116"/>
      <c r="K11" s="116"/>
      <c r="L11" s="116"/>
      <c r="M11" s="116"/>
      <c r="N11" s="116"/>
      <c r="O11" s="116"/>
      <c r="P11" s="116"/>
      <c r="Q11" s="116"/>
      <c r="R11" s="116"/>
      <c r="S11" s="116"/>
      <c r="T11" s="116"/>
      <c r="U11" s="117"/>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41</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40</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166" t="s">
        <v>53</v>
      </c>
      <c r="E15" s="167"/>
      <c r="F15" s="41"/>
      <c r="G15" s="41" t="s">
        <v>45</v>
      </c>
      <c r="H15" s="41"/>
      <c r="I15" s="41"/>
      <c r="J15" s="41"/>
      <c r="K15" s="41"/>
      <c r="L15" s="41"/>
      <c r="M15" s="41"/>
      <c r="N15" s="41"/>
      <c r="O15" s="41"/>
      <c r="P15" s="41"/>
      <c r="Q15" s="41"/>
      <c r="R15" s="41"/>
      <c r="S15" s="41"/>
      <c r="T15" s="41"/>
      <c r="U15" s="42"/>
    </row>
    <row r="16" spans="2:21" ht="19.75" customHeight="1" thickBot="1" x14ac:dyDescent="0.6">
      <c r="B16" s="40"/>
      <c r="C16" s="41"/>
      <c r="D16" s="126" t="s">
        <v>54</v>
      </c>
      <c r="E16" s="127"/>
      <c r="F16" s="41"/>
      <c r="G16" s="41"/>
      <c r="H16" s="41"/>
      <c r="I16" s="41"/>
      <c r="J16" s="41"/>
      <c r="K16" s="41"/>
      <c r="L16" s="41"/>
      <c r="M16" s="41"/>
      <c r="N16" s="41"/>
      <c r="O16" s="41"/>
      <c r="P16" s="41"/>
      <c r="Q16" s="41"/>
      <c r="R16" s="41"/>
      <c r="S16" s="41"/>
      <c r="T16" s="41"/>
      <c r="U16" s="42"/>
    </row>
    <row r="17" spans="2:22" ht="19.75" customHeight="1" thickBot="1" x14ac:dyDescent="0.6">
      <c r="B17" s="40"/>
      <c r="C17" s="41"/>
      <c r="D17" s="112" t="s">
        <v>42</v>
      </c>
      <c r="E17" s="113"/>
      <c r="F17" s="41"/>
      <c r="G17" s="41" t="s">
        <v>52</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112" t="s">
        <v>43</v>
      </c>
      <c r="C19" s="113"/>
      <c r="D19" s="41"/>
      <c r="E19" s="41"/>
      <c r="F19" s="41"/>
      <c r="G19" s="41"/>
      <c r="H19" s="41"/>
      <c r="I19" s="41"/>
      <c r="J19" s="41"/>
      <c r="K19" s="41"/>
      <c r="L19" s="41"/>
      <c r="M19" s="41"/>
      <c r="N19" s="41"/>
      <c r="O19" s="41"/>
      <c r="P19" s="41"/>
      <c r="Q19" s="41"/>
      <c r="R19" s="41"/>
      <c r="S19" s="41"/>
      <c r="T19" s="41"/>
      <c r="U19" s="42"/>
    </row>
    <row r="20" spans="2:22" ht="19.75" customHeight="1" thickBot="1" x14ac:dyDescent="0.6">
      <c r="B20" s="124" t="s">
        <v>62</v>
      </c>
      <c r="C20" s="128"/>
      <c r="D20" s="128"/>
      <c r="E20" s="128"/>
      <c r="F20" s="128"/>
      <c r="G20" s="125"/>
      <c r="H20" s="112" t="s">
        <v>63</v>
      </c>
      <c r="I20" s="114"/>
      <c r="J20" s="114"/>
      <c r="K20" s="114"/>
      <c r="L20" s="113"/>
      <c r="M20" s="112" t="s">
        <v>44</v>
      </c>
      <c r="N20" s="113"/>
      <c r="O20" s="112" t="s">
        <v>64</v>
      </c>
      <c r="P20" s="113"/>
      <c r="Q20" s="112" t="s">
        <v>63</v>
      </c>
      <c r="R20" s="114"/>
      <c r="S20" s="114"/>
      <c r="T20" s="113"/>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18" t="s">
        <v>55</v>
      </c>
      <c r="C22" s="119"/>
      <c r="D22" s="119"/>
      <c r="E22" s="119"/>
      <c r="F22" s="119"/>
      <c r="G22" s="119"/>
      <c r="H22" s="119"/>
      <c r="I22" s="119"/>
      <c r="J22" s="119"/>
      <c r="K22" s="119"/>
      <c r="L22" s="119"/>
      <c r="M22" s="119"/>
      <c r="N22" s="119"/>
      <c r="O22" s="119"/>
      <c r="P22" s="119"/>
      <c r="Q22" s="119"/>
      <c r="R22" s="119"/>
      <c r="S22" s="119"/>
      <c r="T22" s="119"/>
      <c r="U22" s="120"/>
    </row>
    <row r="23" spans="2:22" ht="22.5" x14ac:dyDescent="0.55000000000000004">
      <c r="B23" s="35" t="s">
        <v>1</v>
      </c>
      <c r="C23" s="121" t="s">
        <v>2</v>
      </c>
      <c r="D23" s="122"/>
      <c r="E23" s="123"/>
      <c r="F23" s="121" t="s">
        <v>12</v>
      </c>
      <c r="G23" s="122"/>
      <c r="H23" s="122"/>
      <c r="I23" s="122"/>
      <c r="J23" s="123"/>
      <c r="K23" s="65" t="s">
        <v>173</v>
      </c>
      <c r="L23" s="33" t="s">
        <v>3</v>
      </c>
      <c r="M23" s="33" t="s">
        <v>4</v>
      </c>
      <c r="N23" s="39" t="s">
        <v>5</v>
      </c>
      <c r="O23" s="39" t="s">
        <v>6</v>
      </c>
      <c r="P23" s="39" t="s">
        <v>7</v>
      </c>
      <c r="Q23" s="39" t="s">
        <v>8</v>
      </c>
      <c r="R23" s="39" t="s">
        <v>9</v>
      </c>
      <c r="S23" s="39" t="s">
        <v>10</v>
      </c>
      <c r="T23" s="39" t="s">
        <v>11</v>
      </c>
      <c r="U23" s="34"/>
    </row>
    <row r="24" spans="2:22" ht="21.65" customHeight="1" x14ac:dyDescent="0.55000000000000004">
      <c r="B24" s="99" t="s">
        <v>76</v>
      </c>
      <c r="C24" s="142" t="s">
        <v>143</v>
      </c>
      <c r="D24" s="143"/>
      <c r="E24" s="144"/>
      <c r="F24" s="227" t="s">
        <v>174</v>
      </c>
      <c r="G24" s="228"/>
      <c r="H24" s="228"/>
      <c r="I24" s="228"/>
      <c r="J24" s="228"/>
      <c r="K24" s="229"/>
      <c r="L24" s="99" t="s">
        <v>21</v>
      </c>
      <c r="M24" s="99"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100"/>
      <c r="C25" s="105"/>
      <c r="D25" s="155"/>
      <c r="E25" s="107"/>
      <c r="F25" s="230"/>
      <c r="G25" s="230"/>
      <c r="H25" s="230"/>
      <c r="I25" s="230"/>
      <c r="J25" s="230"/>
      <c r="K25" s="231"/>
      <c r="L25" s="100"/>
      <c r="M25" s="100"/>
      <c r="N25" s="39" t="s">
        <v>13</v>
      </c>
      <c r="O25" s="39" t="s">
        <v>14</v>
      </c>
      <c r="P25" s="39" t="s">
        <v>15</v>
      </c>
      <c r="Q25" s="39" t="s">
        <v>16</v>
      </c>
      <c r="R25" s="39" t="s">
        <v>17</v>
      </c>
      <c r="S25" s="39" t="s">
        <v>18</v>
      </c>
      <c r="T25" s="39" t="s">
        <v>19</v>
      </c>
      <c r="U25" s="39" t="s">
        <v>20</v>
      </c>
      <c r="V25" s="2"/>
    </row>
    <row r="26" spans="2:22" ht="23" thickBot="1" x14ac:dyDescent="0.6">
      <c r="B26" s="145"/>
      <c r="C26" s="139"/>
      <c r="D26" s="140"/>
      <c r="E26" s="141"/>
      <c r="F26" s="232"/>
      <c r="G26" s="232"/>
      <c r="H26" s="232"/>
      <c r="I26" s="232"/>
      <c r="J26" s="232"/>
      <c r="K26" s="233"/>
      <c r="L26" s="145"/>
      <c r="M26" s="145"/>
      <c r="N26" s="66">
        <f>S36</f>
        <v>10000</v>
      </c>
      <c r="O26" s="66">
        <f>N38</f>
        <v>10000</v>
      </c>
      <c r="P26" s="66">
        <f t="shared" si="0"/>
        <v>10000</v>
      </c>
      <c r="Q26" s="66">
        <f t="shared" si="0"/>
        <v>10000</v>
      </c>
      <c r="R26" s="66">
        <f t="shared" si="0"/>
        <v>10000</v>
      </c>
      <c r="S26" s="66">
        <f t="shared" si="0"/>
        <v>10000</v>
      </c>
      <c r="T26" s="67">
        <f>S26</f>
        <v>10000</v>
      </c>
      <c r="U26" s="67"/>
      <c r="V26" s="2"/>
    </row>
    <row r="27" spans="2:22" ht="22.5" x14ac:dyDescent="0.55000000000000004">
      <c r="B27" s="149" t="s">
        <v>77</v>
      </c>
      <c r="C27" s="156" t="s">
        <v>144</v>
      </c>
      <c r="D27" s="157"/>
      <c r="E27" s="158"/>
      <c r="F27" s="234" t="s">
        <v>175</v>
      </c>
      <c r="G27" s="235"/>
      <c r="H27" s="235"/>
      <c r="I27" s="235"/>
      <c r="J27" s="235"/>
      <c r="K27" s="236" t="s">
        <v>176</v>
      </c>
      <c r="L27" s="149" t="s">
        <v>21</v>
      </c>
      <c r="M27" s="149" t="s">
        <v>22</v>
      </c>
      <c r="N27" s="54" t="s">
        <v>5</v>
      </c>
      <c r="O27" s="54" t="s">
        <v>6</v>
      </c>
      <c r="P27" s="54" t="s">
        <v>7</v>
      </c>
      <c r="Q27" s="54" t="s">
        <v>8</v>
      </c>
      <c r="R27" s="54" t="s">
        <v>9</v>
      </c>
      <c r="S27" s="54" t="s">
        <v>10</v>
      </c>
      <c r="T27" s="54" t="s">
        <v>11</v>
      </c>
      <c r="U27" s="55"/>
      <c r="V27" s="2"/>
    </row>
    <row r="28" spans="2:22" ht="21.65" customHeight="1" x14ac:dyDescent="0.55000000000000004">
      <c r="B28" s="100"/>
      <c r="C28" s="159"/>
      <c r="D28" s="160"/>
      <c r="E28" s="161"/>
      <c r="F28" s="237"/>
      <c r="G28" s="237"/>
      <c r="H28" s="237"/>
      <c r="I28" s="237"/>
      <c r="J28" s="237"/>
      <c r="K28" s="64" t="s">
        <v>177</v>
      </c>
      <c r="L28" s="100"/>
      <c r="M28" s="100"/>
      <c r="N28" s="68">
        <v>10000</v>
      </c>
      <c r="O28" s="68"/>
      <c r="P28" s="68"/>
      <c r="Q28" s="68"/>
      <c r="R28" s="68"/>
      <c r="S28" s="68"/>
      <c r="T28" s="44">
        <f>SUM(N28:S28)</f>
        <v>10000</v>
      </c>
      <c r="U28" s="31"/>
      <c r="V28" s="2"/>
    </row>
    <row r="29" spans="2:22" ht="22.5" x14ac:dyDescent="0.55000000000000004">
      <c r="B29" s="100"/>
      <c r="C29" s="159"/>
      <c r="D29" s="160"/>
      <c r="E29" s="161"/>
      <c r="F29" s="237"/>
      <c r="G29" s="237"/>
      <c r="H29" s="237"/>
      <c r="I29" s="237"/>
      <c r="J29" s="237"/>
      <c r="K29" s="64" t="s">
        <v>147</v>
      </c>
      <c r="L29" s="100"/>
      <c r="M29" s="100"/>
      <c r="N29" s="69" t="s">
        <v>13</v>
      </c>
      <c r="O29" s="69" t="s">
        <v>14</v>
      </c>
      <c r="P29" s="69" t="s">
        <v>15</v>
      </c>
      <c r="Q29" s="69" t="s">
        <v>16</v>
      </c>
      <c r="R29" s="69" t="s">
        <v>17</v>
      </c>
      <c r="S29" s="69" t="s">
        <v>18</v>
      </c>
      <c r="T29" s="39" t="s">
        <v>19</v>
      </c>
      <c r="U29" s="39" t="s">
        <v>20</v>
      </c>
      <c r="V29" s="2"/>
    </row>
    <row r="30" spans="2:22" ht="23" thickBot="1" x14ac:dyDescent="0.6">
      <c r="B30" s="145"/>
      <c r="C30" s="162"/>
      <c r="D30" s="163"/>
      <c r="E30" s="164"/>
      <c r="F30" s="238"/>
      <c r="G30" s="238"/>
      <c r="H30" s="238"/>
      <c r="I30" s="238"/>
      <c r="J30" s="238"/>
      <c r="K30" s="239" t="s">
        <v>178</v>
      </c>
      <c r="L30" s="145"/>
      <c r="M30" s="145"/>
      <c r="N30" s="70"/>
      <c r="O30" s="70"/>
      <c r="P30" s="70"/>
      <c r="Q30" s="70"/>
      <c r="R30" s="70"/>
      <c r="S30" s="70"/>
      <c r="T30" s="66">
        <f>SUM(N30:S30)</f>
        <v>0</v>
      </c>
      <c r="U30" s="66">
        <f>T28+T30</f>
        <v>10000</v>
      </c>
      <c r="V30" s="2"/>
    </row>
    <row r="31" spans="2:22" ht="22.5" x14ac:dyDescent="0.55000000000000004">
      <c r="B31" s="100" t="s">
        <v>78</v>
      </c>
      <c r="C31" s="138" t="s">
        <v>149</v>
      </c>
      <c r="D31" s="155"/>
      <c r="E31" s="107"/>
      <c r="F31" s="234" t="s">
        <v>175</v>
      </c>
      <c r="G31" s="235"/>
      <c r="H31" s="235"/>
      <c r="I31" s="235"/>
      <c r="J31" s="235"/>
      <c r="K31" s="236" t="s">
        <v>176</v>
      </c>
      <c r="L31" s="100" t="s">
        <v>21</v>
      </c>
      <c r="M31" s="100" t="s">
        <v>22</v>
      </c>
      <c r="N31" s="58" t="s">
        <v>5</v>
      </c>
      <c r="O31" s="58" t="s">
        <v>6</v>
      </c>
      <c r="P31" s="58" t="s">
        <v>7</v>
      </c>
      <c r="Q31" s="58" t="s">
        <v>8</v>
      </c>
      <c r="R31" s="58" t="s">
        <v>9</v>
      </c>
      <c r="S31" s="58" t="s">
        <v>10</v>
      </c>
      <c r="T31" s="58" t="s">
        <v>11</v>
      </c>
      <c r="U31" s="31"/>
      <c r="V31" s="2"/>
    </row>
    <row r="32" spans="2:22" ht="21.65" customHeight="1" x14ac:dyDescent="0.55000000000000004">
      <c r="B32" s="100"/>
      <c r="C32" s="105"/>
      <c r="D32" s="155"/>
      <c r="E32" s="107"/>
      <c r="F32" s="237"/>
      <c r="G32" s="237"/>
      <c r="H32" s="237"/>
      <c r="I32" s="237"/>
      <c r="J32" s="237"/>
      <c r="K32" s="64" t="s">
        <v>150</v>
      </c>
      <c r="L32" s="100"/>
      <c r="M32" s="100"/>
      <c r="N32" s="43"/>
      <c r="O32" s="43"/>
      <c r="P32" s="43"/>
      <c r="Q32" s="43"/>
      <c r="R32" s="43"/>
      <c r="S32" s="43"/>
      <c r="T32" s="43">
        <f>SUM(N32:S32)</f>
        <v>0</v>
      </c>
      <c r="U32" s="31"/>
      <c r="V32" s="2"/>
    </row>
    <row r="33" spans="2:22" ht="22.5" x14ac:dyDescent="0.55000000000000004">
      <c r="B33" s="100"/>
      <c r="C33" s="105"/>
      <c r="D33" s="155"/>
      <c r="E33" s="107"/>
      <c r="F33" s="237"/>
      <c r="G33" s="237"/>
      <c r="H33" s="237"/>
      <c r="I33" s="237"/>
      <c r="J33" s="237"/>
      <c r="K33" s="64" t="s">
        <v>179</v>
      </c>
      <c r="L33" s="100"/>
      <c r="M33" s="100"/>
      <c r="N33" s="39" t="s">
        <v>13</v>
      </c>
      <c r="O33" s="39" t="s">
        <v>14</v>
      </c>
      <c r="P33" s="39" t="s">
        <v>15</v>
      </c>
      <c r="Q33" s="39" t="s">
        <v>16</v>
      </c>
      <c r="R33" s="39" t="s">
        <v>17</v>
      </c>
      <c r="S33" s="39" t="s">
        <v>18</v>
      </c>
      <c r="T33" s="39" t="s">
        <v>19</v>
      </c>
      <c r="U33" s="39" t="s">
        <v>20</v>
      </c>
      <c r="V33" s="2"/>
    </row>
    <row r="34" spans="2:22" ht="23" thickBot="1" x14ac:dyDescent="0.6">
      <c r="B34" s="145"/>
      <c r="C34" s="139"/>
      <c r="D34" s="140"/>
      <c r="E34" s="141"/>
      <c r="F34" s="238"/>
      <c r="G34" s="238"/>
      <c r="H34" s="238"/>
      <c r="I34" s="238"/>
      <c r="J34" s="238"/>
      <c r="K34" s="239" t="s">
        <v>180</v>
      </c>
      <c r="L34" s="145"/>
      <c r="M34" s="145"/>
      <c r="N34" s="67"/>
      <c r="O34" s="67"/>
      <c r="P34" s="67"/>
      <c r="Q34" s="67"/>
      <c r="R34" s="67"/>
      <c r="S34" s="67"/>
      <c r="T34" s="67">
        <f>SUM(N34:S34)</f>
        <v>0</v>
      </c>
      <c r="U34" s="67">
        <f>T32+T34</f>
        <v>0</v>
      </c>
      <c r="V34" s="2"/>
    </row>
    <row r="35" spans="2:22" ht="22.5" x14ac:dyDescent="0.55000000000000004">
      <c r="B35" s="100" t="s">
        <v>79</v>
      </c>
      <c r="C35" s="105" t="s">
        <v>153</v>
      </c>
      <c r="D35" s="155"/>
      <c r="E35" s="107"/>
      <c r="F35" s="240" t="s">
        <v>181</v>
      </c>
      <c r="G35" s="230"/>
      <c r="H35" s="230"/>
      <c r="I35" s="230"/>
      <c r="J35" s="230"/>
      <c r="K35" s="231"/>
      <c r="L35" s="100" t="s">
        <v>21</v>
      </c>
      <c r="M35" s="100" t="s">
        <v>22</v>
      </c>
      <c r="N35" s="58" t="s">
        <v>5</v>
      </c>
      <c r="O35" s="58" t="s">
        <v>6</v>
      </c>
      <c r="P35" s="58" t="s">
        <v>7</v>
      </c>
      <c r="Q35" s="58" t="s">
        <v>8</v>
      </c>
      <c r="R35" s="58" t="s">
        <v>9</v>
      </c>
      <c r="S35" s="58" t="s">
        <v>10</v>
      </c>
      <c r="T35" s="58" t="s">
        <v>11</v>
      </c>
      <c r="U35" s="31"/>
      <c r="V35" s="2"/>
    </row>
    <row r="36" spans="2:22" ht="21.65" customHeight="1" x14ac:dyDescent="0.55000000000000004">
      <c r="B36" s="100"/>
      <c r="C36" s="105"/>
      <c r="D36" s="155"/>
      <c r="E36" s="107"/>
      <c r="F36" s="230"/>
      <c r="G36" s="230"/>
      <c r="H36" s="230"/>
      <c r="I36" s="230"/>
      <c r="J36" s="230"/>
      <c r="K36" s="231"/>
      <c r="L36" s="100"/>
      <c r="M36" s="100"/>
      <c r="N36" s="71">
        <f>N24+N28-N32</f>
        <v>10000</v>
      </c>
      <c r="O36" s="71">
        <f>O24+O28-O32</f>
        <v>10000</v>
      </c>
      <c r="P36" s="71">
        <f t="shared" ref="P36:T36" si="1">P24+P28-P32</f>
        <v>10000</v>
      </c>
      <c r="Q36" s="71">
        <f t="shared" si="1"/>
        <v>10000</v>
      </c>
      <c r="R36" s="71">
        <f t="shared" si="1"/>
        <v>10000</v>
      </c>
      <c r="S36" s="71">
        <f t="shared" si="1"/>
        <v>10000</v>
      </c>
      <c r="T36" s="71">
        <f t="shared" si="1"/>
        <v>10000</v>
      </c>
      <c r="U36" s="72"/>
      <c r="V36" s="2"/>
    </row>
    <row r="37" spans="2:22" ht="22.5" x14ac:dyDescent="0.55000000000000004">
      <c r="B37" s="100"/>
      <c r="C37" s="105"/>
      <c r="D37" s="155"/>
      <c r="E37" s="107"/>
      <c r="F37" s="230"/>
      <c r="G37" s="230"/>
      <c r="H37" s="230"/>
      <c r="I37" s="230"/>
      <c r="J37" s="230"/>
      <c r="K37" s="231"/>
      <c r="L37" s="100"/>
      <c r="M37" s="100"/>
      <c r="N37" s="73" t="s">
        <v>13</v>
      </c>
      <c r="O37" s="73" t="s">
        <v>14</v>
      </c>
      <c r="P37" s="73" t="s">
        <v>15</v>
      </c>
      <c r="Q37" s="73" t="s">
        <v>16</v>
      </c>
      <c r="R37" s="73" t="s">
        <v>17</v>
      </c>
      <c r="S37" s="73" t="s">
        <v>18</v>
      </c>
      <c r="T37" s="73" t="s">
        <v>19</v>
      </c>
      <c r="U37" s="73" t="s">
        <v>20</v>
      </c>
      <c r="V37" s="2"/>
    </row>
    <row r="38" spans="2:22" ht="23" thickBot="1" x14ac:dyDescent="0.6">
      <c r="B38" s="145"/>
      <c r="C38" s="139"/>
      <c r="D38" s="140"/>
      <c r="E38" s="141"/>
      <c r="F38" s="232"/>
      <c r="G38" s="232"/>
      <c r="H38" s="232"/>
      <c r="I38" s="232"/>
      <c r="J38" s="232"/>
      <c r="K38" s="233"/>
      <c r="L38" s="145"/>
      <c r="M38" s="145"/>
      <c r="N38" s="74">
        <f>N26+N30-N34</f>
        <v>10000</v>
      </c>
      <c r="O38" s="74">
        <f t="shared" ref="O38:U38" si="2">O26+O30-O34</f>
        <v>10000</v>
      </c>
      <c r="P38" s="74">
        <f t="shared" si="2"/>
        <v>10000</v>
      </c>
      <c r="Q38" s="74">
        <f t="shared" si="2"/>
        <v>10000</v>
      </c>
      <c r="R38" s="74">
        <f t="shared" si="2"/>
        <v>10000</v>
      </c>
      <c r="S38" s="74">
        <f t="shared" si="2"/>
        <v>10000</v>
      </c>
      <c r="T38" s="74">
        <f t="shared" si="2"/>
        <v>10000</v>
      </c>
      <c r="U38" s="74">
        <f t="shared" si="2"/>
        <v>10000</v>
      </c>
      <c r="V38" s="2"/>
    </row>
    <row r="39" spans="2:22" ht="22.5" x14ac:dyDescent="0.55000000000000004">
      <c r="B39" s="100" t="s">
        <v>35</v>
      </c>
      <c r="C39" s="105" t="s">
        <v>56</v>
      </c>
      <c r="D39" s="155"/>
      <c r="E39" s="107"/>
      <c r="F39" s="240" t="s">
        <v>182</v>
      </c>
      <c r="G39" s="230"/>
      <c r="H39" s="230"/>
      <c r="I39" s="230"/>
      <c r="J39" s="230"/>
      <c r="K39" s="231"/>
      <c r="L39" s="100" t="s">
        <v>21</v>
      </c>
      <c r="M39" s="100" t="s">
        <v>22</v>
      </c>
      <c r="N39" s="58" t="s">
        <v>5</v>
      </c>
      <c r="O39" s="58" t="s">
        <v>6</v>
      </c>
      <c r="P39" s="58" t="s">
        <v>7</v>
      </c>
      <c r="Q39" s="58" t="s">
        <v>8</v>
      </c>
      <c r="R39" s="58" t="s">
        <v>9</v>
      </c>
      <c r="S39" s="58" t="s">
        <v>10</v>
      </c>
      <c r="T39" s="58" t="s">
        <v>11</v>
      </c>
      <c r="U39" s="31"/>
      <c r="V39" s="2"/>
    </row>
    <row r="40" spans="2:22" ht="21.65" customHeight="1" x14ac:dyDescent="0.55000000000000004">
      <c r="B40" s="100"/>
      <c r="C40" s="105"/>
      <c r="D40" s="155"/>
      <c r="E40" s="107"/>
      <c r="F40" s="230"/>
      <c r="G40" s="230"/>
      <c r="H40" s="230"/>
      <c r="I40" s="230"/>
      <c r="J40" s="230"/>
      <c r="K40" s="231"/>
      <c r="L40" s="100"/>
      <c r="M40" s="100"/>
      <c r="N40" s="43">
        <v>10000</v>
      </c>
      <c r="O40" s="43">
        <v>10000</v>
      </c>
      <c r="P40" s="43">
        <v>10000</v>
      </c>
      <c r="Q40" s="43">
        <v>10000</v>
      </c>
      <c r="R40" s="43">
        <v>10000</v>
      </c>
      <c r="S40" s="43">
        <v>10000</v>
      </c>
      <c r="T40" s="43"/>
      <c r="U40" s="31"/>
      <c r="V40" s="2"/>
    </row>
    <row r="41" spans="2:22" ht="22.5" x14ac:dyDescent="0.55000000000000004">
      <c r="B41" s="100"/>
      <c r="C41" s="105"/>
      <c r="D41" s="155"/>
      <c r="E41" s="107"/>
      <c r="F41" s="230"/>
      <c r="G41" s="230"/>
      <c r="H41" s="230"/>
      <c r="I41" s="230"/>
      <c r="J41" s="230"/>
      <c r="K41" s="231"/>
      <c r="L41" s="100"/>
      <c r="M41" s="100"/>
      <c r="N41" s="39" t="s">
        <v>13</v>
      </c>
      <c r="O41" s="39" t="s">
        <v>14</v>
      </c>
      <c r="P41" s="39" t="s">
        <v>15</v>
      </c>
      <c r="Q41" s="39" t="s">
        <v>16</v>
      </c>
      <c r="R41" s="39" t="s">
        <v>17</v>
      </c>
      <c r="S41" s="39" t="s">
        <v>18</v>
      </c>
      <c r="T41" s="39" t="s">
        <v>19</v>
      </c>
      <c r="U41" s="39" t="s">
        <v>20</v>
      </c>
      <c r="V41" s="2"/>
    </row>
    <row r="42" spans="2:22" ht="23" thickBot="1" x14ac:dyDescent="0.6">
      <c r="B42" s="145"/>
      <c r="C42" s="139"/>
      <c r="D42" s="140"/>
      <c r="E42" s="141"/>
      <c r="F42" s="232"/>
      <c r="G42" s="232"/>
      <c r="H42" s="232"/>
      <c r="I42" s="232"/>
      <c r="J42" s="232"/>
      <c r="K42" s="233"/>
      <c r="L42" s="145"/>
      <c r="M42" s="145"/>
      <c r="N42" s="67">
        <v>10000</v>
      </c>
      <c r="O42" s="67">
        <v>10000</v>
      </c>
      <c r="P42" s="67">
        <v>10000</v>
      </c>
      <c r="Q42" s="67">
        <v>10000</v>
      </c>
      <c r="R42" s="67">
        <v>10000</v>
      </c>
      <c r="S42" s="67">
        <v>10000</v>
      </c>
      <c r="T42" s="67"/>
      <c r="U42" s="67"/>
      <c r="V42" s="2"/>
    </row>
    <row r="43" spans="2:22" ht="22.5" x14ac:dyDescent="0.55000000000000004">
      <c r="B43" s="99" t="s">
        <v>80</v>
      </c>
      <c r="C43" s="142" t="s">
        <v>154</v>
      </c>
      <c r="D43" s="143"/>
      <c r="E43" s="144"/>
      <c r="F43" s="227" t="s">
        <v>174</v>
      </c>
      <c r="G43" s="228"/>
      <c r="H43" s="228"/>
      <c r="I43" s="228"/>
      <c r="J43" s="228"/>
      <c r="K43" s="229"/>
      <c r="L43" s="99" t="s">
        <v>21</v>
      </c>
      <c r="M43" s="99"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100"/>
      <c r="C44" s="105"/>
      <c r="D44" s="155"/>
      <c r="E44" s="107"/>
      <c r="F44" s="230"/>
      <c r="G44" s="230"/>
      <c r="H44" s="230"/>
      <c r="I44" s="230"/>
      <c r="J44" s="230"/>
      <c r="K44" s="231"/>
      <c r="L44" s="100"/>
      <c r="M44" s="100"/>
      <c r="N44" s="39" t="s">
        <v>13</v>
      </c>
      <c r="O44" s="39" t="s">
        <v>14</v>
      </c>
      <c r="P44" s="39" t="s">
        <v>15</v>
      </c>
      <c r="Q44" s="39" t="s">
        <v>16</v>
      </c>
      <c r="R44" s="39" t="s">
        <v>17</v>
      </c>
      <c r="S44" s="39" t="s">
        <v>18</v>
      </c>
      <c r="T44" s="39" t="s">
        <v>19</v>
      </c>
      <c r="U44" s="39" t="s">
        <v>20</v>
      </c>
      <c r="V44" s="2"/>
    </row>
    <row r="45" spans="2:22" ht="23" thickBot="1" x14ac:dyDescent="0.6">
      <c r="B45" s="145"/>
      <c r="C45" s="139"/>
      <c r="D45" s="140"/>
      <c r="E45" s="141"/>
      <c r="F45" s="232"/>
      <c r="G45" s="232"/>
      <c r="H45" s="232"/>
      <c r="I45" s="232"/>
      <c r="J45" s="232"/>
      <c r="K45" s="233"/>
      <c r="L45" s="145"/>
      <c r="M45" s="145"/>
      <c r="N45" s="66">
        <f>S55</f>
        <v>7000</v>
      </c>
      <c r="O45" s="66">
        <f>N57</f>
        <v>7000</v>
      </c>
      <c r="P45" s="66">
        <f t="shared" ref="P45:S45" si="4">O57</f>
        <v>7000</v>
      </c>
      <c r="Q45" s="66">
        <f t="shared" si="4"/>
        <v>7000</v>
      </c>
      <c r="R45" s="66">
        <f t="shared" si="4"/>
        <v>7000</v>
      </c>
      <c r="S45" s="66">
        <f t="shared" si="4"/>
        <v>7000</v>
      </c>
      <c r="T45" s="67">
        <f>S45</f>
        <v>7000</v>
      </c>
      <c r="U45" s="67"/>
      <c r="V45" s="2"/>
    </row>
    <row r="46" spans="2:22" ht="22.5" x14ac:dyDescent="0.55000000000000004">
      <c r="B46" s="149" t="s">
        <v>70</v>
      </c>
      <c r="C46" s="156" t="s">
        <v>155</v>
      </c>
      <c r="D46" s="157"/>
      <c r="E46" s="158"/>
      <c r="F46" s="234" t="s">
        <v>175</v>
      </c>
      <c r="G46" s="235"/>
      <c r="H46" s="235"/>
      <c r="I46" s="235"/>
      <c r="J46" s="235"/>
      <c r="K46" s="236" t="s">
        <v>176</v>
      </c>
      <c r="L46" s="149" t="s">
        <v>21</v>
      </c>
      <c r="M46" s="149" t="s">
        <v>22</v>
      </c>
      <c r="N46" s="54" t="s">
        <v>5</v>
      </c>
      <c r="O46" s="54" t="s">
        <v>6</v>
      </c>
      <c r="P46" s="54" t="s">
        <v>7</v>
      </c>
      <c r="Q46" s="54" t="s">
        <v>8</v>
      </c>
      <c r="R46" s="54" t="s">
        <v>9</v>
      </c>
      <c r="S46" s="54" t="s">
        <v>10</v>
      </c>
      <c r="T46" s="54" t="s">
        <v>11</v>
      </c>
      <c r="U46" s="55"/>
      <c r="V46" s="2"/>
    </row>
    <row r="47" spans="2:22" ht="22.5" x14ac:dyDescent="0.55000000000000004">
      <c r="B47" s="100"/>
      <c r="C47" s="159"/>
      <c r="D47" s="160"/>
      <c r="E47" s="161"/>
      <c r="F47" s="237"/>
      <c r="G47" s="237"/>
      <c r="H47" s="237"/>
      <c r="I47" s="237"/>
      <c r="J47" s="237"/>
      <c r="K47" s="64" t="s">
        <v>183</v>
      </c>
      <c r="L47" s="100"/>
      <c r="M47" s="100"/>
      <c r="N47" s="68">
        <v>7000</v>
      </c>
      <c r="O47" s="68"/>
      <c r="P47" s="68"/>
      <c r="Q47" s="68"/>
      <c r="R47" s="68"/>
      <c r="S47" s="68"/>
      <c r="T47" s="44">
        <f>SUM(N47:S47)</f>
        <v>7000</v>
      </c>
      <c r="U47" s="31"/>
      <c r="V47" s="2"/>
    </row>
    <row r="48" spans="2:22" ht="21.65" customHeight="1" x14ac:dyDescent="0.55000000000000004">
      <c r="B48" s="100"/>
      <c r="C48" s="159"/>
      <c r="D48" s="160"/>
      <c r="E48" s="161"/>
      <c r="F48" s="237"/>
      <c r="G48" s="237"/>
      <c r="H48" s="237"/>
      <c r="I48" s="237"/>
      <c r="J48" s="237"/>
      <c r="K48" s="64" t="s">
        <v>184</v>
      </c>
      <c r="L48" s="100"/>
      <c r="M48" s="100"/>
      <c r="N48" s="69" t="s">
        <v>13</v>
      </c>
      <c r="O48" s="69" t="s">
        <v>14</v>
      </c>
      <c r="P48" s="69" t="s">
        <v>15</v>
      </c>
      <c r="Q48" s="69" t="s">
        <v>16</v>
      </c>
      <c r="R48" s="69" t="s">
        <v>17</v>
      </c>
      <c r="S48" s="69" t="s">
        <v>18</v>
      </c>
      <c r="T48" s="39" t="s">
        <v>19</v>
      </c>
      <c r="U48" s="39" t="s">
        <v>20</v>
      </c>
      <c r="V48" s="2"/>
    </row>
    <row r="49" spans="2:22" ht="23" thickBot="1" x14ac:dyDescent="0.6">
      <c r="B49" s="145"/>
      <c r="C49" s="162"/>
      <c r="D49" s="163"/>
      <c r="E49" s="164"/>
      <c r="F49" s="238"/>
      <c r="G49" s="238"/>
      <c r="H49" s="238"/>
      <c r="I49" s="238"/>
      <c r="J49" s="238"/>
      <c r="K49" s="239" t="s">
        <v>185</v>
      </c>
      <c r="L49" s="145"/>
      <c r="M49" s="145"/>
      <c r="N49" s="70"/>
      <c r="O49" s="70"/>
      <c r="P49" s="70"/>
      <c r="Q49" s="70"/>
      <c r="R49" s="70"/>
      <c r="S49" s="70"/>
      <c r="T49" s="66">
        <f>SUM(N49:S49)</f>
        <v>0</v>
      </c>
      <c r="U49" s="66">
        <f>T47+T49</f>
        <v>7000</v>
      </c>
      <c r="V49" s="2"/>
    </row>
    <row r="50" spans="2:22" ht="22.5" x14ac:dyDescent="0.55000000000000004">
      <c r="B50" s="100" t="s">
        <v>36</v>
      </c>
      <c r="C50" s="138" t="s">
        <v>159</v>
      </c>
      <c r="D50" s="155"/>
      <c r="E50" s="107"/>
      <c r="F50" s="234" t="s">
        <v>175</v>
      </c>
      <c r="G50" s="235"/>
      <c r="H50" s="235"/>
      <c r="I50" s="235"/>
      <c r="J50" s="235"/>
      <c r="K50" s="236" t="s">
        <v>176</v>
      </c>
      <c r="L50" s="100" t="s">
        <v>21</v>
      </c>
      <c r="M50" s="100" t="s">
        <v>22</v>
      </c>
      <c r="N50" s="58" t="s">
        <v>5</v>
      </c>
      <c r="O50" s="58" t="s">
        <v>6</v>
      </c>
      <c r="P50" s="58" t="s">
        <v>7</v>
      </c>
      <c r="Q50" s="58" t="s">
        <v>8</v>
      </c>
      <c r="R50" s="58" t="s">
        <v>9</v>
      </c>
      <c r="S50" s="58" t="s">
        <v>10</v>
      </c>
      <c r="T50" s="58" t="s">
        <v>11</v>
      </c>
      <c r="U50" s="31"/>
      <c r="V50" s="2"/>
    </row>
    <row r="51" spans="2:22" ht="22.5" x14ac:dyDescent="0.55000000000000004">
      <c r="B51" s="100"/>
      <c r="C51" s="105"/>
      <c r="D51" s="155"/>
      <c r="E51" s="107"/>
      <c r="F51" s="237"/>
      <c r="G51" s="237"/>
      <c r="H51" s="237"/>
      <c r="I51" s="237"/>
      <c r="J51" s="237"/>
      <c r="K51" s="64" t="s">
        <v>160</v>
      </c>
      <c r="L51" s="100"/>
      <c r="M51" s="100"/>
      <c r="N51" s="43"/>
      <c r="O51" s="43"/>
      <c r="P51" s="43"/>
      <c r="Q51" s="43"/>
      <c r="R51" s="43"/>
      <c r="S51" s="43"/>
      <c r="T51" s="43">
        <f>SUM(N51:S51)</f>
        <v>0</v>
      </c>
      <c r="U51" s="31"/>
      <c r="V51" s="2"/>
    </row>
    <row r="52" spans="2:22" ht="21.65" customHeight="1" x14ac:dyDescent="0.55000000000000004">
      <c r="B52" s="100"/>
      <c r="C52" s="105"/>
      <c r="D52" s="155"/>
      <c r="E52" s="107"/>
      <c r="F52" s="237"/>
      <c r="G52" s="237"/>
      <c r="H52" s="237"/>
      <c r="I52" s="237"/>
      <c r="J52" s="237"/>
      <c r="K52" s="64" t="s">
        <v>161</v>
      </c>
      <c r="L52" s="100"/>
      <c r="M52" s="100"/>
      <c r="N52" s="39" t="s">
        <v>13</v>
      </c>
      <c r="O52" s="39" t="s">
        <v>14</v>
      </c>
      <c r="P52" s="39" t="s">
        <v>15</v>
      </c>
      <c r="Q52" s="39" t="s">
        <v>16</v>
      </c>
      <c r="R52" s="39" t="s">
        <v>17</v>
      </c>
      <c r="S52" s="39" t="s">
        <v>18</v>
      </c>
      <c r="T52" s="39" t="s">
        <v>19</v>
      </c>
      <c r="U52" s="39" t="s">
        <v>20</v>
      </c>
      <c r="V52" s="2"/>
    </row>
    <row r="53" spans="2:22" ht="23" thickBot="1" x14ac:dyDescent="0.6">
      <c r="B53" s="145"/>
      <c r="C53" s="139"/>
      <c r="D53" s="140"/>
      <c r="E53" s="141"/>
      <c r="F53" s="238"/>
      <c r="G53" s="238"/>
      <c r="H53" s="238"/>
      <c r="I53" s="238"/>
      <c r="J53" s="238"/>
      <c r="K53" s="239" t="s">
        <v>162</v>
      </c>
      <c r="L53" s="145"/>
      <c r="M53" s="145"/>
      <c r="N53" s="67"/>
      <c r="O53" s="67"/>
      <c r="P53" s="67"/>
      <c r="Q53" s="67"/>
      <c r="R53" s="67"/>
      <c r="S53" s="67"/>
      <c r="T53" s="67">
        <f>SUM(N53:S53)</f>
        <v>0</v>
      </c>
      <c r="U53" s="67">
        <f>T51+T53</f>
        <v>0</v>
      </c>
      <c r="V53" s="2"/>
    </row>
    <row r="54" spans="2:22" ht="22.5" x14ac:dyDescent="0.55000000000000004">
      <c r="B54" s="100" t="s">
        <v>49</v>
      </c>
      <c r="C54" s="105" t="s">
        <v>163</v>
      </c>
      <c r="D54" s="155"/>
      <c r="E54" s="107"/>
      <c r="F54" s="240" t="s">
        <v>186</v>
      </c>
      <c r="G54" s="230"/>
      <c r="H54" s="230"/>
      <c r="I54" s="230"/>
      <c r="J54" s="230"/>
      <c r="K54" s="231"/>
      <c r="L54" s="100" t="s">
        <v>21</v>
      </c>
      <c r="M54" s="100" t="s">
        <v>22</v>
      </c>
      <c r="N54" s="58" t="s">
        <v>5</v>
      </c>
      <c r="O54" s="58" t="s">
        <v>6</v>
      </c>
      <c r="P54" s="58" t="s">
        <v>7</v>
      </c>
      <c r="Q54" s="58" t="s">
        <v>8</v>
      </c>
      <c r="R54" s="58" t="s">
        <v>9</v>
      </c>
      <c r="S54" s="58" t="s">
        <v>10</v>
      </c>
      <c r="T54" s="58" t="s">
        <v>11</v>
      </c>
      <c r="U54" s="31"/>
      <c r="V54" s="2"/>
    </row>
    <row r="55" spans="2:22" ht="22.5" x14ac:dyDescent="0.55000000000000004">
      <c r="B55" s="100"/>
      <c r="C55" s="105"/>
      <c r="D55" s="155"/>
      <c r="E55" s="107"/>
      <c r="F55" s="230"/>
      <c r="G55" s="230"/>
      <c r="H55" s="230"/>
      <c r="I55" s="230"/>
      <c r="J55" s="230"/>
      <c r="K55" s="231"/>
      <c r="L55" s="100"/>
      <c r="M55" s="100"/>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100"/>
      <c r="C56" s="105"/>
      <c r="D56" s="155"/>
      <c r="E56" s="107"/>
      <c r="F56" s="230"/>
      <c r="G56" s="230"/>
      <c r="H56" s="230"/>
      <c r="I56" s="230"/>
      <c r="J56" s="230"/>
      <c r="K56" s="231"/>
      <c r="L56" s="100"/>
      <c r="M56" s="100"/>
      <c r="N56" s="39" t="s">
        <v>13</v>
      </c>
      <c r="O56" s="39" t="s">
        <v>14</v>
      </c>
      <c r="P56" s="39" t="s">
        <v>15</v>
      </c>
      <c r="Q56" s="39" t="s">
        <v>16</v>
      </c>
      <c r="R56" s="39" t="s">
        <v>17</v>
      </c>
      <c r="S56" s="39" t="s">
        <v>18</v>
      </c>
      <c r="T56" s="39" t="s">
        <v>19</v>
      </c>
      <c r="U56" s="39" t="s">
        <v>20</v>
      </c>
      <c r="V56" s="2"/>
    </row>
    <row r="57" spans="2:22" ht="23" thickBot="1" x14ac:dyDescent="0.6">
      <c r="B57" s="145"/>
      <c r="C57" s="139"/>
      <c r="D57" s="140"/>
      <c r="E57" s="141"/>
      <c r="F57" s="232"/>
      <c r="G57" s="232"/>
      <c r="H57" s="232"/>
      <c r="I57" s="232"/>
      <c r="J57" s="232"/>
      <c r="K57" s="233"/>
      <c r="L57" s="145"/>
      <c r="M57" s="145"/>
      <c r="N57" s="66">
        <f>N45+N49-N53</f>
        <v>7000</v>
      </c>
      <c r="O57" s="66">
        <f t="shared" ref="O57:U57" si="6">O45+O49-O53</f>
        <v>7000</v>
      </c>
      <c r="P57" s="66">
        <f t="shared" si="6"/>
        <v>7000</v>
      </c>
      <c r="Q57" s="66">
        <f t="shared" si="6"/>
        <v>7000</v>
      </c>
      <c r="R57" s="66">
        <f t="shared" si="6"/>
        <v>7000</v>
      </c>
      <c r="S57" s="66">
        <f t="shared" si="6"/>
        <v>7000</v>
      </c>
      <c r="T57" s="66">
        <f t="shared" si="6"/>
        <v>7000</v>
      </c>
      <c r="U57" s="66">
        <f t="shared" si="6"/>
        <v>7000</v>
      </c>
      <c r="V57" s="2"/>
    </row>
    <row r="58" spans="2:22" ht="22.5" x14ac:dyDescent="0.55000000000000004">
      <c r="B58" s="149" t="s">
        <v>50</v>
      </c>
      <c r="C58" s="102" t="s">
        <v>48</v>
      </c>
      <c r="D58" s="103"/>
      <c r="E58" s="104"/>
      <c r="F58" s="241" t="s">
        <v>187</v>
      </c>
      <c r="G58" s="242"/>
      <c r="H58" s="242"/>
      <c r="I58" s="242"/>
      <c r="J58" s="242"/>
      <c r="K58" s="243"/>
      <c r="L58" s="149"/>
      <c r="M58" s="149" t="s">
        <v>58</v>
      </c>
      <c r="N58" s="54" t="s">
        <v>5</v>
      </c>
      <c r="O58" s="54" t="s">
        <v>6</v>
      </c>
      <c r="P58" s="54" t="s">
        <v>7</v>
      </c>
      <c r="Q58" s="54" t="s">
        <v>8</v>
      </c>
      <c r="R58" s="54" t="s">
        <v>9</v>
      </c>
      <c r="S58" s="54" t="s">
        <v>10</v>
      </c>
      <c r="T58" s="54" t="s">
        <v>11</v>
      </c>
      <c r="U58" s="55"/>
      <c r="V58" s="2"/>
    </row>
    <row r="59" spans="2:22" ht="22.5" x14ac:dyDescent="0.55000000000000004">
      <c r="B59" s="100"/>
      <c r="C59" s="105"/>
      <c r="D59" s="106"/>
      <c r="E59" s="107"/>
      <c r="F59" s="230"/>
      <c r="G59" s="230"/>
      <c r="H59" s="230"/>
      <c r="I59" s="230"/>
      <c r="J59" s="230"/>
      <c r="K59" s="231" t="s">
        <v>164</v>
      </c>
      <c r="L59" s="100"/>
      <c r="M59" s="100"/>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100"/>
      <c r="C60" s="105"/>
      <c r="D60" s="106"/>
      <c r="E60" s="107"/>
      <c r="F60" s="230"/>
      <c r="G60" s="230"/>
      <c r="H60" s="230"/>
      <c r="I60" s="230"/>
      <c r="J60" s="230"/>
      <c r="K60" s="231"/>
      <c r="L60" s="100"/>
      <c r="M60" s="100"/>
      <c r="N60" s="39" t="s">
        <v>13</v>
      </c>
      <c r="O60" s="39" t="s">
        <v>14</v>
      </c>
      <c r="P60" s="39" t="s">
        <v>15</v>
      </c>
      <c r="Q60" s="39" t="s">
        <v>16</v>
      </c>
      <c r="R60" s="39" t="s">
        <v>17</v>
      </c>
      <c r="S60" s="39" t="s">
        <v>18</v>
      </c>
      <c r="T60" s="39" t="s">
        <v>19</v>
      </c>
      <c r="U60" s="39" t="s">
        <v>20</v>
      </c>
      <c r="V60" s="2"/>
    </row>
    <row r="61" spans="2:22" ht="23" thickBot="1" x14ac:dyDescent="0.6">
      <c r="B61" s="145"/>
      <c r="C61" s="139"/>
      <c r="D61" s="140"/>
      <c r="E61" s="141"/>
      <c r="F61" s="232"/>
      <c r="G61" s="232"/>
      <c r="H61" s="232"/>
      <c r="I61" s="232"/>
      <c r="J61" s="232"/>
      <c r="K61" s="233"/>
      <c r="L61" s="145"/>
      <c r="M61" s="145"/>
      <c r="N61" s="224">
        <f>ROUND(N57/N42*100,1)</f>
        <v>70</v>
      </c>
      <c r="O61" s="224">
        <f t="shared" si="7"/>
        <v>70</v>
      </c>
      <c r="P61" s="224">
        <f t="shared" si="7"/>
        <v>70</v>
      </c>
      <c r="Q61" s="224">
        <f t="shared" si="7"/>
        <v>70</v>
      </c>
      <c r="R61" s="224">
        <f t="shared" si="7"/>
        <v>70</v>
      </c>
      <c r="S61" s="224">
        <f t="shared" si="7"/>
        <v>70</v>
      </c>
      <c r="T61" s="75"/>
      <c r="U61" s="75"/>
      <c r="V61" s="2"/>
    </row>
    <row r="62" spans="2:22" ht="22.5" x14ac:dyDescent="0.55000000000000004">
      <c r="B62" s="100" t="s">
        <v>81</v>
      </c>
      <c r="C62" s="105" t="s">
        <v>165</v>
      </c>
      <c r="D62" s="106"/>
      <c r="E62" s="107"/>
      <c r="F62" s="240" t="s">
        <v>233</v>
      </c>
      <c r="G62" s="230"/>
      <c r="H62" s="230"/>
      <c r="I62" s="230"/>
      <c r="J62" s="230"/>
      <c r="K62" s="231"/>
      <c r="L62" s="100"/>
      <c r="M62" s="100" t="s">
        <v>58</v>
      </c>
      <c r="N62" s="88" t="s">
        <v>5</v>
      </c>
      <c r="O62" s="88" t="s">
        <v>6</v>
      </c>
      <c r="P62" s="88" t="s">
        <v>7</v>
      </c>
      <c r="Q62" s="88" t="s">
        <v>8</v>
      </c>
      <c r="R62" s="88" t="s">
        <v>9</v>
      </c>
      <c r="S62" s="88" t="s">
        <v>10</v>
      </c>
      <c r="T62" s="88" t="s">
        <v>11</v>
      </c>
      <c r="U62" s="31"/>
      <c r="V62" s="2"/>
    </row>
    <row r="63" spans="2:22" ht="22.5" x14ac:dyDescent="0.55000000000000004">
      <c r="B63" s="100"/>
      <c r="C63" s="105"/>
      <c r="D63" s="106"/>
      <c r="E63" s="107"/>
      <c r="F63" s="230"/>
      <c r="G63" s="230"/>
      <c r="H63" s="230"/>
      <c r="I63" s="230"/>
      <c r="J63" s="230"/>
      <c r="K63" s="231" t="s">
        <v>164</v>
      </c>
      <c r="L63" s="100"/>
      <c r="M63" s="100"/>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100"/>
      <c r="C64" s="105"/>
      <c r="D64" s="106"/>
      <c r="E64" s="107"/>
      <c r="F64" s="230"/>
      <c r="G64" s="230"/>
      <c r="H64" s="230"/>
      <c r="I64" s="230"/>
      <c r="J64" s="230"/>
      <c r="K64" s="231"/>
      <c r="L64" s="100"/>
      <c r="M64" s="100"/>
      <c r="N64" s="39" t="s">
        <v>13</v>
      </c>
      <c r="O64" s="39" t="s">
        <v>14</v>
      </c>
      <c r="P64" s="39" t="s">
        <v>15</v>
      </c>
      <c r="Q64" s="39" t="s">
        <v>16</v>
      </c>
      <c r="R64" s="39" t="s">
        <v>17</v>
      </c>
      <c r="S64" s="39" t="s">
        <v>18</v>
      </c>
      <c r="T64" s="39" t="s">
        <v>19</v>
      </c>
      <c r="U64" s="39" t="s">
        <v>20</v>
      </c>
      <c r="V64" s="2"/>
    </row>
    <row r="65" spans="1:22" ht="23" thickBot="1" x14ac:dyDescent="0.6">
      <c r="B65" s="145"/>
      <c r="C65" s="139"/>
      <c r="D65" s="140"/>
      <c r="E65" s="141"/>
      <c r="F65" s="232"/>
      <c r="G65" s="232"/>
      <c r="H65" s="232"/>
      <c r="I65" s="232"/>
      <c r="J65" s="232"/>
      <c r="K65" s="233"/>
      <c r="L65" s="145"/>
      <c r="M65" s="145"/>
      <c r="N65" s="224">
        <f>ROUND((N97+N101)/N57*100,1)</f>
        <v>63.6</v>
      </c>
      <c r="O65" s="224">
        <f t="shared" si="8"/>
        <v>73.400000000000006</v>
      </c>
      <c r="P65" s="224">
        <f t="shared" si="8"/>
        <v>83.2</v>
      </c>
      <c r="Q65" s="224">
        <f t="shared" si="8"/>
        <v>93</v>
      </c>
      <c r="R65" s="224">
        <f t="shared" si="8"/>
        <v>100</v>
      </c>
      <c r="S65" s="224">
        <f t="shared" si="8"/>
        <v>0</v>
      </c>
      <c r="T65" s="75"/>
      <c r="U65" s="75"/>
      <c r="V65" s="2"/>
    </row>
    <row r="66" spans="1:22" ht="22.5" x14ac:dyDescent="0.55000000000000004">
      <c r="B66" s="100" t="s">
        <v>51</v>
      </c>
      <c r="C66" s="105" t="s">
        <v>95</v>
      </c>
      <c r="D66" s="106"/>
      <c r="E66" s="107"/>
      <c r="F66" s="240" t="s">
        <v>194</v>
      </c>
      <c r="G66" s="230"/>
      <c r="H66" s="230"/>
      <c r="I66" s="230"/>
      <c r="J66" s="230"/>
      <c r="K66" s="64" t="s">
        <v>192</v>
      </c>
      <c r="L66" s="100" t="s">
        <v>21</v>
      </c>
      <c r="M66" s="100" t="s">
        <v>22</v>
      </c>
      <c r="N66" s="88" t="s">
        <v>5</v>
      </c>
      <c r="O66" s="88" t="s">
        <v>6</v>
      </c>
      <c r="P66" s="88" t="s">
        <v>7</v>
      </c>
      <c r="Q66" s="88" t="s">
        <v>8</v>
      </c>
      <c r="R66" s="88" t="s">
        <v>9</v>
      </c>
      <c r="S66" s="88" t="s">
        <v>10</v>
      </c>
      <c r="T66" s="88" t="s">
        <v>11</v>
      </c>
      <c r="U66" s="31"/>
      <c r="V66" s="2"/>
    </row>
    <row r="67" spans="1:22" ht="22.5" x14ac:dyDescent="0.55000000000000004">
      <c r="B67" s="100"/>
      <c r="C67" s="105"/>
      <c r="D67" s="106"/>
      <c r="E67" s="107"/>
      <c r="F67" s="230"/>
      <c r="G67" s="230"/>
      <c r="H67" s="230"/>
      <c r="I67" s="230"/>
      <c r="J67" s="230"/>
      <c r="K67" s="244" t="s">
        <v>191</v>
      </c>
      <c r="L67" s="100"/>
      <c r="M67" s="100"/>
      <c r="N67" s="48"/>
      <c r="O67" s="48"/>
      <c r="P67" s="48"/>
      <c r="Q67" s="48"/>
      <c r="R67" s="48"/>
      <c r="S67" s="48"/>
      <c r="T67" s="43">
        <f>SUM(N67:S67)</f>
        <v>0</v>
      </c>
      <c r="U67" s="31"/>
      <c r="V67" s="2"/>
    </row>
    <row r="68" spans="1:22" ht="21.65" customHeight="1" x14ac:dyDescent="0.55000000000000004">
      <c r="B68" s="100"/>
      <c r="C68" s="105"/>
      <c r="D68" s="106"/>
      <c r="E68" s="107"/>
      <c r="F68" s="230"/>
      <c r="G68" s="230"/>
      <c r="H68" s="230"/>
      <c r="I68" s="230"/>
      <c r="J68" s="230"/>
      <c r="K68" s="64" t="s">
        <v>188</v>
      </c>
      <c r="L68" s="100"/>
      <c r="M68" s="100"/>
      <c r="N68" s="39" t="s">
        <v>13</v>
      </c>
      <c r="O68" s="39" t="s">
        <v>14</v>
      </c>
      <c r="P68" s="39" t="s">
        <v>15</v>
      </c>
      <c r="Q68" s="39" t="s">
        <v>16</v>
      </c>
      <c r="R68" s="39" t="s">
        <v>17</v>
      </c>
      <c r="S68" s="39" t="s">
        <v>18</v>
      </c>
      <c r="T68" s="39" t="s">
        <v>19</v>
      </c>
      <c r="U68" s="39" t="s">
        <v>20</v>
      </c>
      <c r="V68" s="2"/>
    </row>
    <row r="69" spans="1:22" ht="23" thickBot="1" x14ac:dyDescent="0.6">
      <c r="B69" s="145"/>
      <c r="C69" s="139"/>
      <c r="D69" s="140"/>
      <c r="E69" s="141"/>
      <c r="F69" s="232"/>
      <c r="G69" s="232"/>
      <c r="H69" s="232"/>
      <c r="I69" s="232"/>
      <c r="J69" s="232"/>
      <c r="K69" s="239" t="s">
        <v>193</v>
      </c>
      <c r="L69" s="145"/>
      <c r="M69" s="145"/>
      <c r="N69" s="226"/>
      <c r="O69" s="226"/>
      <c r="P69" s="226"/>
      <c r="Q69" s="226"/>
      <c r="R69" s="226">
        <v>10000</v>
      </c>
      <c r="S69" s="226"/>
      <c r="T69" s="67">
        <f>SUM(N69:S69)</f>
        <v>10000</v>
      </c>
      <c r="U69" s="67">
        <f>T67+T69</f>
        <v>10000</v>
      </c>
      <c r="V69" s="2"/>
    </row>
    <row r="70" spans="1:22" ht="22.5" x14ac:dyDescent="0.55000000000000004">
      <c r="B70" s="100" t="s">
        <v>82</v>
      </c>
      <c r="C70" s="105" t="s">
        <v>106</v>
      </c>
      <c r="D70" s="155"/>
      <c r="E70" s="107"/>
      <c r="F70" s="240" t="s">
        <v>200</v>
      </c>
      <c r="G70" s="230"/>
      <c r="H70" s="230"/>
      <c r="I70" s="230"/>
      <c r="J70" s="230"/>
      <c r="K70" s="64" t="s">
        <v>195</v>
      </c>
      <c r="L70" s="100" t="s">
        <v>21</v>
      </c>
      <c r="M70" s="100" t="s">
        <v>22</v>
      </c>
      <c r="N70" s="58" t="s">
        <v>5</v>
      </c>
      <c r="O70" s="58" t="s">
        <v>6</v>
      </c>
      <c r="P70" s="58" t="s">
        <v>7</v>
      </c>
      <c r="Q70" s="58" t="s">
        <v>8</v>
      </c>
      <c r="R70" s="58" t="s">
        <v>9</v>
      </c>
      <c r="S70" s="58" t="s">
        <v>10</v>
      </c>
      <c r="T70" s="58" t="s">
        <v>11</v>
      </c>
      <c r="U70" s="31"/>
      <c r="V70" s="2"/>
    </row>
    <row r="71" spans="1:22" ht="22.5" x14ac:dyDescent="0.55000000000000004">
      <c r="B71" s="100"/>
      <c r="C71" s="105"/>
      <c r="D71" s="155"/>
      <c r="E71" s="107"/>
      <c r="F71" s="230"/>
      <c r="G71" s="230"/>
      <c r="H71" s="230"/>
      <c r="I71" s="230"/>
      <c r="J71" s="230"/>
      <c r="K71" s="64" t="s">
        <v>196</v>
      </c>
      <c r="L71" s="100"/>
      <c r="M71" s="100"/>
      <c r="N71" s="43">
        <v>200</v>
      </c>
      <c r="O71" s="43">
        <v>400</v>
      </c>
      <c r="P71" s="43">
        <v>400</v>
      </c>
      <c r="Q71" s="43">
        <v>400</v>
      </c>
      <c r="R71" s="43">
        <v>400</v>
      </c>
      <c r="S71" s="43">
        <v>400</v>
      </c>
      <c r="T71" s="43">
        <f>SUM(N71:S71)</f>
        <v>2200</v>
      </c>
      <c r="U71" s="31"/>
      <c r="V71" s="2"/>
    </row>
    <row r="72" spans="1:22" ht="21.65" customHeight="1" x14ac:dyDescent="0.55000000000000004">
      <c r="B72" s="100"/>
      <c r="C72" s="105"/>
      <c r="D72" s="155"/>
      <c r="E72" s="107"/>
      <c r="F72" s="230"/>
      <c r="G72" s="230"/>
      <c r="H72" s="230"/>
      <c r="I72" s="230"/>
      <c r="J72" s="230"/>
      <c r="K72" s="64"/>
      <c r="L72" s="100"/>
      <c r="M72" s="100"/>
      <c r="N72" s="39" t="s">
        <v>13</v>
      </c>
      <c r="O72" s="39" t="s">
        <v>14</v>
      </c>
      <c r="P72" s="39" t="s">
        <v>15</v>
      </c>
      <c r="Q72" s="39" t="s">
        <v>16</v>
      </c>
      <c r="R72" s="39" t="s">
        <v>17</v>
      </c>
      <c r="S72" s="39" t="s">
        <v>18</v>
      </c>
      <c r="T72" s="39" t="s">
        <v>19</v>
      </c>
      <c r="U72" s="39" t="s">
        <v>20</v>
      </c>
      <c r="V72" s="2"/>
    </row>
    <row r="73" spans="1:22" ht="23" thickBot="1" x14ac:dyDescent="0.6">
      <c r="B73" s="145"/>
      <c r="C73" s="139"/>
      <c r="D73" s="140"/>
      <c r="E73" s="141"/>
      <c r="F73" s="232"/>
      <c r="G73" s="232"/>
      <c r="H73" s="232"/>
      <c r="I73" s="232"/>
      <c r="J73" s="232"/>
      <c r="K73" s="239"/>
      <c r="L73" s="145"/>
      <c r="M73" s="145"/>
      <c r="N73" s="67">
        <v>400</v>
      </c>
      <c r="O73" s="67">
        <v>400</v>
      </c>
      <c r="P73" s="67">
        <v>400</v>
      </c>
      <c r="Q73" s="67">
        <v>400</v>
      </c>
      <c r="R73" s="67">
        <v>300</v>
      </c>
      <c r="S73" s="67"/>
      <c r="T73" s="67">
        <f>SUM(N73:S73)</f>
        <v>1900</v>
      </c>
      <c r="U73" s="67">
        <f>T71+T73</f>
        <v>4100</v>
      </c>
      <c r="V73" s="2"/>
    </row>
    <row r="74" spans="1:22" ht="21.65" customHeight="1" x14ac:dyDescent="0.55000000000000004">
      <c r="B74" s="100" t="s">
        <v>83</v>
      </c>
      <c r="C74" s="105" t="s">
        <v>108</v>
      </c>
      <c r="D74" s="155"/>
      <c r="E74" s="107"/>
      <c r="F74" s="240" t="s">
        <v>234</v>
      </c>
      <c r="G74" s="230"/>
      <c r="H74" s="230"/>
      <c r="I74" s="230"/>
      <c r="J74" s="230"/>
      <c r="K74" s="64" t="s">
        <v>198</v>
      </c>
      <c r="L74" s="100" t="s">
        <v>21</v>
      </c>
      <c r="M74" s="100" t="s">
        <v>22</v>
      </c>
      <c r="N74" s="58" t="s">
        <v>5</v>
      </c>
      <c r="O74" s="58" t="s">
        <v>6</v>
      </c>
      <c r="P74" s="58" t="s">
        <v>7</v>
      </c>
      <c r="Q74" s="58" t="s">
        <v>8</v>
      </c>
      <c r="R74" s="58" t="s">
        <v>9</v>
      </c>
      <c r="S74" s="58" t="s">
        <v>10</v>
      </c>
      <c r="T74" s="58" t="s">
        <v>11</v>
      </c>
      <c r="U74" s="31"/>
      <c r="V74" s="2"/>
    </row>
    <row r="75" spans="1:22" ht="22.5" x14ac:dyDescent="0.55000000000000004">
      <c r="B75" s="100"/>
      <c r="C75" s="105"/>
      <c r="D75" s="155"/>
      <c r="E75" s="107"/>
      <c r="F75" s="230"/>
      <c r="G75" s="230"/>
      <c r="H75" s="230"/>
      <c r="I75" s="230"/>
      <c r="J75" s="230"/>
      <c r="K75" s="64" t="s">
        <v>197</v>
      </c>
      <c r="L75" s="100"/>
      <c r="M75" s="100"/>
      <c r="N75" s="43">
        <v>100</v>
      </c>
      <c r="O75" s="43">
        <v>200</v>
      </c>
      <c r="P75" s="43">
        <v>200</v>
      </c>
      <c r="Q75" s="43">
        <v>200</v>
      </c>
      <c r="R75" s="43">
        <v>200</v>
      </c>
      <c r="S75" s="43">
        <v>200</v>
      </c>
      <c r="T75" s="43">
        <f>SUM(N75:S75)</f>
        <v>1100</v>
      </c>
      <c r="U75" s="31"/>
      <c r="V75" s="2"/>
    </row>
    <row r="76" spans="1:22" ht="21.65" customHeight="1" x14ac:dyDescent="0.55000000000000004">
      <c r="B76" s="100"/>
      <c r="C76" s="105"/>
      <c r="D76" s="155"/>
      <c r="E76" s="107"/>
      <c r="F76" s="230"/>
      <c r="G76" s="230"/>
      <c r="H76" s="230"/>
      <c r="I76" s="230"/>
      <c r="J76" s="230"/>
      <c r="K76" s="64" t="s">
        <v>189</v>
      </c>
      <c r="L76" s="100"/>
      <c r="M76" s="100"/>
      <c r="N76" s="39" t="s">
        <v>13</v>
      </c>
      <c r="O76" s="39" t="s">
        <v>14</v>
      </c>
      <c r="P76" s="39" t="s">
        <v>15</v>
      </c>
      <c r="Q76" s="39" t="s">
        <v>16</v>
      </c>
      <c r="R76" s="39" t="s">
        <v>17</v>
      </c>
      <c r="S76" s="39" t="s">
        <v>18</v>
      </c>
      <c r="T76" s="39" t="s">
        <v>19</v>
      </c>
      <c r="U76" s="39" t="s">
        <v>20</v>
      </c>
      <c r="V76" s="2"/>
    </row>
    <row r="77" spans="1:22" ht="23" thickBot="1" x14ac:dyDescent="0.6">
      <c r="B77" s="145"/>
      <c r="C77" s="139"/>
      <c r="D77" s="140"/>
      <c r="E77" s="141"/>
      <c r="F77" s="232"/>
      <c r="G77" s="232"/>
      <c r="H77" s="232"/>
      <c r="I77" s="232"/>
      <c r="J77" s="232"/>
      <c r="K77" s="239" t="s">
        <v>199</v>
      </c>
      <c r="L77" s="145"/>
      <c r="M77" s="145"/>
      <c r="N77" s="67">
        <v>200</v>
      </c>
      <c r="O77" s="67">
        <v>200</v>
      </c>
      <c r="P77" s="67">
        <v>200</v>
      </c>
      <c r="Q77" s="67">
        <v>200</v>
      </c>
      <c r="R77" s="67">
        <v>150</v>
      </c>
      <c r="S77" s="67"/>
      <c r="T77" s="67">
        <f>SUM(N77:S77)</f>
        <v>950</v>
      </c>
      <c r="U77" s="67">
        <f>T75+T77</f>
        <v>2050</v>
      </c>
      <c r="V77" s="2"/>
    </row>
    <row r="78" spans="1:22" ht="21.65" customHeight="1" x14ac:dyDescent="0.55000000000000004">
      <c r="B78" s="100" t="s">
        <v>89</v>
      </c>
      <c r="C78" s="105" t="s">
        <v>110</v>
      </c>
      <c r="D78" s="155"/>
      <c r="E78" s="107"/>
      <c r="F78" s="240" t="s">
        <v>235</v>
      </c>
      <c r="G78" s="230"/>
      <c r="H78" s="230"/>
      <c r="I78" s="230"/>
      <c r="J78" s="230"/>
      <c r="K78" s="64" t="s">
        <v>202</v>
      </c>
      <c r="L78" s="100" t="s">
        <v>21</v>
      </c>
      <c r="M78" s="100" t="s">
        <v>22</v>
      </c>
      <c r="N78" s="58" t="s">
        <v>5</v>
      </c>
      <c r="O78" s="58" t="s">
        <v>6</v>
      </c>
      <c r="P78" s="58" t="s">
        <v>7</v>
      </c>
      <c r="Q78" s="58" t="s">
        <v>8</v>
      </c>
      <c r="R78" s="58" t="s">
        <v>9</v>
      </c>
      <c r="S78" s="58" t="s">
        <v>10</v>
      </c>
      <c r="T78" s="58" t="s">
        <v>11</v>
      </c>
      <c r="U78" s="31"/>
      <c r="V78" s="2"/>
    </row>
    <row r="79" spans="1:22" ht="22.5" x14ac:dyDescent="0.55000000000000004">
      <c r="B79" s="100"/>
      <c r="C79" s="105"/>
      <c r="D79" s="155"/>
      <c r="E79" s="107"/>
      <c r="F79" s="230"/>
      <c r="G79" s="230"/>
      <c r="H79" s="230"/>
      <c r="I79" s="230"/>
      <c r="J79" s="230"/>
      <c r="K79" s="64" t="s">
        <v>201</v>
      </c>
      <c r="L79" s="100"/>
      <c r="M79" s="100"/>
      <c r="N79" s="43">
        <v>45</v>
      </c>
      <c r="O79" s="43">
        <v>85</v>
      </c>
      <c r="P79" s="43">
        <v>85</v>
      </c>
      <c r="Q79" s="43">
        <v>85</v>
      </c>
      <c r="R79" s="43">
        <v>85</v>
      </c>
      <c r="S79" s="43">
        <v>85</v>
      </c>
      <c r="T79" s="43">
        <f>SUM(N79:S79)</f>
        <v>470</v>
      </c>
      <c r="U79" s="31"/>
      <c r="V79" s="2"/>
    </row>
    <row r="80" spans="1:22" ht="22.5" x14ac:dyDescent="0.55000000000000004">
      <c r="A80" s="2"/>
      <c r="B80" s="100"/>
      <c r="C80" s="105"/>
      <c r="D80" s="155"/>
      <c r="E80" s="107"/>
      <c r="F80" s="230"/>
      <c r="G80" s="230"/>
      <c r="H80" s="230"/>
      <c r="I80" s="230"/>
      <c r="J80" s="230"/>
      <c r="K80" s="64" t="s">
        <v>189</v>
      </c>
      <c r="L80" s="100"/>
      <c r="M80" s="100"/>
      <c r="N80" s="39" t="s">
        <v>13</v>
      </c>
      <c r="O80" s="39" t="s">
        <v>14</v>
      </c>
      <c r="P80" s="39" t="s">
        <v>15</v>
      </c>
      <c r="Q80" s="39" t="s">
        <v>16</v>
      </c>
      <c r="R80" s="39" t="s">
        <v>17</v>
      </c>
      <c r="S80" s="39" t="s">
        <v>18</v>
      </c>
      <c r="T80" s="39" t="s">
        <v>19</v>
      </c>
      <c r="U80" s="39" t="s">
        <v>20</v>
      </c>
      <c r="V80" s="2"/>
    </row>
    <row r="81" spans="2:21" ht="23" thickBot="1" x14ac:dyDescent="0.6">
      <c r="B81" s="145"/>
      <c r="C81" s="139"/>
      <c r="D81" s="140"/>
      <c r="E81" s="141"/>
      <c r="F81" s="232"/>
      <c r="G81" s="232"/>
      <c r="H81" s="232"/>
      <c r="I81" s="232"/>
      <c r="J81" s="232"/>
      <c r="K81" s="239" t="s">
        <v>203</v>
      </c>
      <c r="L81" s="145"/>
      <c r="M81" s="145"/>
      <c r="N81" s="67">
        <v>85</v>
      </c>
      <c r="O81" s="67">
        <v>85</v>
      </c>
      <c r="P81" s="67">
        <v>85</v>
      </c>
      <c r="Q81" s="67">
        <v>85</v>
      </c>
      <c r="R81" s="67">
        <v>40</v>
      </c>
      <c r="S81" s="67"/>
      <c r="T81" s="67">
        <f>SUM(N81:S81)</f>
        <v>380</v>
      </c>
      <c r="U81" s="67">
        <f>T79+T81</f>
        <v>850</v>
      </c>
    </row>
    <row r="82" spans="2:21" ht="22.5" x14ac:dyDescent="0.55000000000000004">
      <c r="B82" s="149" t="s">
        <v>91</v>
      </c>
      <c r="C82" s="102" t="s">
        <v>75</v>
      </c>
      <c r="D82" s="103"/>
      <c r="E82" s="104"/>
      <c r="F82" s="241" t="s">
        <v>204</v>
      </c>
      <c r="G82" s="242"/>
      <c r="H82" s="242"/>
      <c r="I82" s="242"/>
      <c r="J82" s="242"/>
      <c r="K82" s="245"/>
      <c r="L82" s="149" t="s">
        <v>21</v>
      </c>
      <c r="M82" s="149" t="s">
        <v>22</v>
      </c>
      <c r="N82" s="54" t="s">
        <v>5</v>
      </c>
      <c r="O82" s="54" t="s">
        <v>6</v>
      </c>
      <c r="P82" s="54" t="s">
        <v>7</v>
      </c>
      <c r="Q82" s="54" t="s">
        <v>8</v>
      </c>
      <c r="R82" s="54" t="s">
        <v>9</v>
      </c>
      <c r="S82" s="54" t="s">
        <v>10</v>
      </c>
      <c r="T82" s="54" t="s">
        <v>11</v>
      </c>
      <c r="U82" s="55"/>
    </row>
    <row r="83" spans="2:21" ht="22.5" x14ac:dyDescent="0.55000000000000004">
      <c r="B83" s="100"/>
      <c r="C83" s="105"/>
      <c r="D83" s="106"/>
      <c r="E83" s="107"/>
      <c r="F83" s="230"/>
      <c r="G83" s="230"/>
      <c r="H83" s="230"/>
      <c r="I83" s="230"/>
      <c r="J83" s="230"/>
      <c r="K83" s="246" t="s">
        <v>190</v>
      </c>
      <c r="L83" s="100"/>
      <c r="M83" s="100"/>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100"/>
      <c r="C84" s="105"/>
      <c r="D84" s="106"/>
      <c r="E84" s="107"/>
      <c r="F84" s="230"/>
      <c r="G84" s="230"/>
      <c r="H84" s="230"/>
      <c r="I84" s="230"/>
      <c r="J84" s="230"/>
      <c r="K84" s="246"/>
      <c r="L84" s="100"/>
      <c r="M84" s="100"/>
      <c r="N84" s="39" t="s">
        <v>13</v>
      </c>
      <c r="O84" s="39" t="s">
        <v>14</v>
      </c>
      <c r="P84" s="39" t="s">
        <v>15</v>
      </c>
      <c r="Q84" s="39" t="s">
        <v>16</v>
      </c>
      <c r="R84" s="39" t="s">
        <v>17</v>
      </c>
      <c r="S84" s="39" t="s">
        <v>18</v>
      </c>
      <c r="T84" s="39" t="s">
        <v>19</v>
      </c>
      <c r="U84" s="39" t="s">
        <v>20</v>
      </c>
    </row>
    <row r="85" spans="2:21" ht="23" thickBot="1" x14ac:dyDescent="0.6">
      <c r="B85" s="145"/>
      <c r="C85" s="108"/>
      <c r="D85" s="109"/>
      <c r="E85" s="110"/>
      <c r="F85" s="232"/>
      <c r="G85" s="232"/>
      <c r="H85" s="232"/>
      <c r="I85" s="232"/>
      <c r="J85" s="232"/>
      <c r="K85" s="247"/>
      <c r="L85" s="145"/>
      <c r="M85" s="145"/>
      <c r="N85" s="66">
        <f>N73+N77+N81</f>
        <v>685</v>
      </c>
      <c r="O85" s="66">
        <f t="shared" si="9"/>
        <v>685</v>
      </c>
      <c r="P85" s="66">
        <f t="shared" si="9"/>
        <v>685</v>
      </c>
      <c r="Q85" s="66">
        <f t="shared" si="9"/>
        <v>685</v>
      </c>
      <c r="R85" s="66">
        <f t="shared" si="9"/>
        <v>490</v>
      </c>
      <c r="S85" s="66">
        <f t="shared" si="9"/>
        <v>0</v>
      </c>
      <c r="T85" s="67">
        <f>SUM(N85:S85)</f>
        <v>3230</v>
      </c>
      <c r="U85" s="67">
        <f>T83+T85</f>
        <v>7000</v>
      </c>
    </row>
    <row r="86" spans="2:21" ht="21.65" customHeight="1" x14ac:dyDescent="0.55000000000000004">
      <c r="B86" s="149" t="s">
        <v>168</v>
      </c>
      <c r="C86" s="102" t="s">
        <v>66</v>
      </c>
      <c r="D86" s="103"/>
      <c r="E86" s="104"/>
      <c r="F86" s="241" t="s">
        <v>84</v>
      </c>
      <c r="G86" s="242"/>
      <c r="H86" s="242"/>
      <c r="I86" s="242"/>
      <c r="J86" s="242"/>
      <c r="K86" s="245"/>
      <c r="L86" s="149" t="s">
        <v>21</v>
      </c>
      <c r="M86" s="149" t="s">
        <v>22</v>
      </c>
      <c r="N86" s="54" t="s">
        <v>5</v>
      </c>
      <c r="O86" s="54" t="s">
        <v>6</v>
      </c>
      <c r="P86" s="54" t="s">
        <v>7</v>
      </c>
      <c r="Q86" s="54" t="s">
        <v>8</v>
      </c>
      <c r="R86" s="54" t="s">
        <v>9</v>
      </c>
      <c r="S86" s="54" t="s">
        <v>10</v>
      </c>
      <c r="T86" s="54" t="s">
        <v>11</v>
      </c>
      <c r="U86" s="55"/>
    </row>
    <row r="87" spans="2:21" ht="22.5" x14ac:dyDescent="0.55000000000000004">
      <c r="B87" s="100"/>
      <c r="C87" s="105"/>
      <c r="D87" s="106"/>
      <c r="E87" s="107"/>
      <c r="F87" s="230"/>
      <c r="G87" s="230"/>
      <c r="H87" s="230"/>
      <c r="I87" s="230"/>
      <c r="J87" s="230"/>
      <c r="K87" s="246"/>
      <c r="L87" s="100"/>
      <c r="M87" s="100"/>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100"/>
      <c r="C88" s="105"/>
      <c r="D88" s="106"/>
      <c r="E88" s="107"/>
      <c r="F88" s="230"/>
      <c r="G88" s="230"/>
      <c r="H88" s="230"/>
      <c r="I88" s="230"/>
      <c r="J88" s="230"/>
      <c r="K88" s="246"/>
      <c r="L88" s="100"/>
      <c r="M88" s="100"/>
      <c r="N88" s="39" t="s">
        <v>13</v>
      </c>
      <c r="O88" s="39" t="s">
        <v>14</v>
      </c>
      <c r="P88" s="39" t="s">
        <v>15</v>
      </c>
      <c r="Q88" s="39" t="s">
        <v>16</v>
      </c>
      <c r="R88" s="39" t="s">
        <v>17</v>
      </c>
      <c r="S88" s="39" t="s">
        <v>18</v>
      </c>
      <c r="T88" s="39" t="s">
        <v>19</v>
      </c>
      <c r="U88" s="39" t="s">
        <v>20</v>
      </c>
    </row>
    <row r="89" spans="2:21" ht="23" thickBot="1" x14ac:dyDescent="0.6">
      <c r="B89" s="145"/>
      <c r="C89" s="139"/>
      <c r="D89" s="140"/>
      <c r="E89" s="141"/>
      <c r="F89" s="232"/>
      <c r="G89" s="232"/>
      <c r="H89" s="232"/>
      <c r="I89" s="232"/>
      <c r="J89" s="232"/>
      <c r="K89" s="247"/>
      <c r="L89" s="145"/>
      <c r="M89" s="145"/>
      <c r="N89" s="66">
        <f>S99</f>
        <v>3770</v>
      </c>
      <c r="O89" s="66">
        <f>N101</f>
        <v>4455</v>
      </c>
      <c r="P89" s="66">
        <f t="shared" ref="P89:S89" si="11">O101</f>
        <v>5140</v>
      </c>
      <c r="Q89" s="66">
        <f t="shared" si="11"/>
        <v>5825</v>
      </c>
      <c r="R89" s="66">
        <f t="shared" si="11"/>
        <v>6510</v>
      </c>
      <c r="S89" s="66">
        <f t="shared" si="11"/>
        <v>0</v>
      </c>
      <c r="T89" s="67"/>
      <c r="U89" s="67"/>
    </row>
    <row r="90" spans="2:21" ht="21.65" customHeight="1" x14ac:dyDescent="0.55000000000000004">
      <c r="B90" s="100" t="s">
        <v>170</v>
      </c>
      <c r="C90" s="105" t="s">
        <v>67</v>
      </c>
      <c r="D90" s="106"/>
      <c r="E90" s="107"/>
      <c r="F90" s="240" t="s">
        <v>205</v>
      </c>
      <c r="G90" s="230"/>
      <c r="H90" s="230"/>
      <c r="I90" s="230"/>
      <c r="J90" s="230"/>
      <c r="K90" s="246"/>
      <c r="L90" s="100" t="s">
        <v>21</v>
      </c>
      <c r="M90" s="100" t="s">
        <v>22</v>
      </c>
      <c r="N90" s="88" t="s">
        <v>5</v>
      </c>
      <c r="O90" s="88" t="s">
        <v>6</v>
      </c>
      <c r="P90" s="88" t="s">
        <v>7</v>
      </c>
      <c r="Q90" s="88" t="s">
        <v>8</v>
      </c>
      <c r="R90" s="88" t="s">
        <v>9</v>
      </c>
      <c r="S90" s="88" t="s">
        <v>10</v>
      </c>
      <c r="T90" s="88" t="s">
        <v>11</v>
      </c>
      <c r="U90" s="31"/>
    </row>
    <row r="91" spans="2:21" ht="22.5" x14ac:dyDescent="0.55000000000000004">
      <c r="B91" s="100"/>
      <c r="C91" s="105"/>
      <c r="D91" s="106"/>
      <c r="E91" s="107"/>
      <c r="F91" s="230"/>
      <c r="G91" s="230"/>
      <c r="H91" s="230"/>
      <c r="I91" s="230"/>
      <c r="J91" s="230"/>
      <c r="K91" s="246" t="s">
        <v>206</v>
      </c>
      <c r="L91" s="100"/>
      <c r="M91" s="100"/>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100"/>
      <c r="C92" s="105"/>
      <c r="D92" s="106"/>
      <c r="E92" s="107"/>
      <c r="F92" s="230"/>
      <c r="G92" s="230"/>
      <c r="H92" s="230"/>
      <c r="I92" s="230"/>
      <c r="J92" s="230"/>
      <c r="K92" s="246" t="s">
        <v>207</v>
      </c>
      <c r="L92" s="100"/>
      <c r="M92" s="100"/>
      <c r="N92" s="39" t="s">
        <v>13</v>
      </c>
      <c r="O92" s="39" t="s">
        <v>14</v>
      </c>
      <c r="P92" s="39" t="s">
        <v>15</v>
      </c>
      <c r="Q92" s="39" t="s">
        <v>16</v>
      </c>
      <c r="R92" s="39" t="s">
        <v>17</v>
      </c>
      <c r="S92" s="39" t="s">
        <v>18</v>
      </c>
      <c r="T92" s="39" t="s">
        <v>19</v>
      </c>
      <c r="U92" s="39" t="s">
        <v>20</v>
      </c>
    </row>
    <row r="93" spans="2:21" ht="23" thickBot="1" x14ac:dyDescent="0.6">
      <c r="B93" s="145"/>
      <c r="C93" s="139"/>
      <c r="D93" s="140"/>
      <c r="E93" s="141"/>
      <c r="F93" s="232"/>
      <c r="G93" s="232"/>
      <c r="H93" s="232"/>
      <c r="I93" s="232"/>
      <c r="J93" s="232"/>
      <c r="K93" s="247"/>
      <c r="L93" s="145"/>
      <c r="M93" s="145"/>
      <c r="N93" s="66">
        <f>N85</f>
        <v>685</v>
      </c>
      <c r="O93" s="66">
        <f t="shared" ref="O93:S93" si="13">O85</f>
        <v>685</v>
      </c>
      <c r="P93" s="66">
        <f t="shared" si="13"/>
        <v>685</v>
      </c>
      <c r="Q93" s="66">
        <f t="shared" si="13"/>
        <v>685</v>
      </c>
      <c r="R93" s="66">
        <f t="shared" si="13"/>
        <v>490</v>
      </c>
      <c r="S93" s="66">
        <f t="shared" si="13"/>
        <v>0</v>
      </c>
      <c r="T93" s="67"/>
      <c r="U93" s="67"/>
    </row>
    <row r="94" spans="2:21" ht="21.65" customHeight="1" x14ac:dyDescent="0.55000000000000004">
      <c r="B94" s="100" t="s">
        <v>171</v>
      </c>
      <c r="C94" s="138" t="s">
        <v>68</v>
      </c>
      <c r="D94" s="106"/>
      <c r="E94" s="107"/>
      <c r="F94" s="240" t="s">
        <v>236</v>
      </c>
      <c r="G94" s="230"/>
      <c r="H94" s="230"/>
      <c r="I94" s="230"/>
      <c r="J94" s="230"/>
      <c r="K94" s="246"/>
      <c r="L94" s="100" t="s">
        <v>21</v>
      </c>
      <c r="M94" s="100" t="s">
        <v>22</v>
      </c>
      <c r="N94" s="88" t="s">
        <v>5</v>
      </c>
      <c r="O94" s="88" t="s">
        <v>6</v>
      </c>
      <c r="P94" s="88" t="s">
        <v>7</v>
      </c>
      <c r="Q94" s="88" t="s">
        <v>8</v>
      </c>
      <c r="R94" s="88" t="s">
        <v>9</v>
      </c>
      <c r="S94" s="88" t="s">
        <v>10</v>
      </c>
      <c r="T94" s="88" t="s">
        <v>11</v>
      </c>
      <c r="U94" s="31"/>
    </row>
    <row r="95" spans="2:21" ht="22.5" x14ac:dyDescent="0.55000000000000004">
      <c r="B95" s="100"/>
      <c r="C95" s="105"/>
      <c r="D95" s="106"/>
      <c r="E95" s="107"/>
      <c r="F95" s="230"/>
      <c r="G95" s="230"/>
      <c r="H95" s="230"/>
      <c r="I95" s="230"/>
      <c r="J95" s="230"/>
      <c r="K95" s="246" t="s">
        <v>209</v>
      </c>
      <c r="L95" s="100"/>
      <c r="M95" s="100"/>
      <c r="N95" s="43">
        <v>0</v>
      </c>
      <c r="O95" s="43">
        <v>0</v>
      </c>
      <c r="P95" s="43">
        <v>0</v>
      </c>
      <c r="Q95" s="43">
        <v>0</v>
      </c>
      <c r="R95" s="43">
        <v>0</v>
      </c>
      <c r="S95" s="43">
        <v>0</v>
      </c>
      <c r="T95" s="43"/>
      <c r="U95" s="31"/>
    </row>
    <row r="96" spans="2:21" ht="22.5" x14ac:dyDescent="0.55000000000000004">
      <c r="B96" s="100"/>
      <c r="C96" s="105"/>
      <c r="D96" s="106"/>
      <c r="E96" s="107"/>
      <c r="F96" s="230"/>
      <c r="G96" s="230"/>
      <c r="H96" s="230"/>
      <c r="I96" s="230"/>
      <c r="J96" s="230"/>
      <c r="K96" s="246" t="s">
        <v>208</v>
      </c>
      <c r="L96" s="100"/>
      <c r="M96" s="100"/>
      <c r="N96" s="39" t="s">
        <v>13</v>
      </c>
      <c r="O96" s="39" t="s">
        <v>14</v>
      </c>
      <c r="P96" s="39" t="s">
        <v>15</v>
      </c>
      <c r="Q96" s="39" t="s">
        <v>16</v>
      </c>
      <c r="R96" s="39" t="s">
        <v>17</v>
      </c>
      <c r="S96" s="39" t="s">
        <v>18</v>
      </c>
      <c r="T96" s="39" t="s">
        <v>19</v>
      </c>
      <c r="U96" s="39" t="s">
        <v>20</v>
      </c>
    </row>
    <row r="97" spans="2:21" ht="23" thickBot="1" x14ac:dyDescent="0.6">
      <c r="B97" s="145"/>
      <c r="C97" s="139"/>
      <c r="D97" s="140"/>
      <c r="E97" s="141"/>
      <c r="F97" s="232"/>
      <c r="G97" s="232"/>
      <c r="H97" s="232"/>
      <c r="I97" s="232"/>
      <c r="J97" s="232"/>
      <c r="K97" s="247"/>
      <c r="L97" s="145"/>
      <c r="M97" s="145"/>
      <c r="N97" s="67">
        <v>0</v>
      </c>
      <c r="O97" s="67">
        <v>0</v>
      </c>
      <c r="P97" s="67">
        <v>0</v>
      </c>
      <c r="Q97" s="67">
        <v>0</v>
      </c>
      <c r="R97" s="226">
        <v>7000</v>
      </c>
      <c r="S97" s="67"/>
      <c r="T97" s="67"/>
      <c r="U97" s="67"/>
    </row>
    <row r="98" spans="2:21" ht="21.65" customHeight="1" x14ac:dyDescent="0.55000000000000004">
      <c r="B98" s="100" t="s">
        <v>172</v>
      </c>
      <c r="C98" s="105" t="s">
        <v>69</v>
      </c>
      <c r="D98" s="106"/>
      <c r="E98" s="107"/>
      <c r="F98" s="240" t="s">
        <v>210</v>
      </c>
      <c r="G98" s="230"/>
      <c r="H98" s="230"/>
      <c r="I98" s="230"/>
      <c r="J98" s="230"/>
      <c r="K98" s="246"/>
      <c r="L98" s="100" t="s">
        <v>21</v>
      </c>
      <c r="M98" s="100" t="s">
        <v>22</v>
      </c>
      <c r="N98" s="88" t="s">
        <v>5</v>
      </c>
      <c r="O98" s="88" t="s">
        <v>6</v>
      </c>
      <c r="P98" s="88" t="s">
        <v>7</v>
      </c>
      <c r="Q98" s="88" t="s">
        <v>8</v>
      </c>
      <c r="R98" s="88" t="s">
        <v>9</v>
      </c>
      <c r="S98" s="88" t="s">
        <v>10</v>
      </c>
      <c r="T98" s="88" t="s">
        <v>11</v>
      </c>
      <c r="U98" s="31"/>
    </row>
    <row r="99" spans="2:21" ht="22.5" x14ac:dyDescent="0.55000000000000004">
      <c r="B99" s="100"/>
      <c r="C99" s="105"/>
      <c r="D99" s="106"/>
      <c r="E99" s="107"/>
      <c r="F99" s="230"/>
      <c r="G99" s="230"/>
      <c r="H99" s="230"/>
      <c r="I99" s="230"/>
      <c r="J99" s="230"/>
      <c r="K99" s="246"/>
      <c r="L99" s="100"/>
      <c r="M99" s="100"/>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100"/>
      <c r="C100" s="105"/>
      <c r="D100" s="106"/>
      <c r="E100" s="107"/>
      <c r="F100" s="230"/>
      <c r="G100" s="230"/>
      <c r="H100" s="230"/>
      <c r="I100" s="230"/>
      <c r="J100" s="230"/>
      <c r="K100" s="246"/>
      <c r="L100" s="100"/>
      <c r="M100" s="100"/>
      <c r="N100" s="39" t="s">
        <v>13</v>
      </c>
      <c r="O100" s="39" t="s">
        <v>14</v>
      </c>
      <c r="P100" s="39" t="s">
        <v>15</v>
      </c>
      <c r="Q100" s="39" t="s">
        <v>16</v>
      </c>
      <c r="R100" s="39" t="s">
        <v>17</v>
      </c>
      <c r="S100" s="39" t="s">
        <v>18</v>
      </c>
      <c r="T100" s="39" t="s">
        <v>19</v>
      </c>
      <c r="U100" s="39" t="s">
        <v>20</v>
      </c>
    </row>
    <row r="101" spans="2:21" ht="23" thickBot="1" x14ac:dyDescent="0.6">
      <c r="B101" s="145"/>
      <c r="C101" s="139"/>
      <c r="D101" s="140"/>
      <c r="E101" s="141"/>
      <c r="F101" s="232"/>
      <c r="G101" s="232"/>
      <c r="H101" s="232"/>
      <c r="I101" s="232"/>
      <c r="J101" s="232"/>
      <c r="K101" s="247"/>
      <c r="L101" s="145"/>
      <c r="M101" s="145"/>
      <c r="N101" s="66">
        <f>N89+N93-N97</f>
        <v>4455</v>
      </c>
      <c r="O101" s="66">
        <f t="shared" si="14"/>
        <v>5140</v>
      </c>
      <c r="P101" s="66">
        <f t="shared" si="14"/>
        <v>5825</v>
      </c>
      <c r="Q101" s="66">
        <f t="shared" si="14"/>
        <v>6510</v>
      </c>
      <c r="R101" s="66">
        <f t="shared" si="14"/>
        <v>0</v>
      </c>
      <c r="S101" s="66">
        <f t="shared" si="14"/>
        <v>0</v>
      </c>
      <c r="T101" s="67"/>
      <c r="U101" s="67"/>
    </row>
    <row r="102" spans="2:21" ht="21.65" customHeight="1" x14ac:dyDescent="0.55000000000000004">
      <c r="B102" s="100" t="s">
        <v>213</v>
      </c>
      <c r="C102" s="138" t="s">
        <v>211</v>
      </c>
      <c r="D102" s="106"/>
      <c r="E102" s="107"/>
      <c r="F102" s="240" t="s">
        <v>212</v>
      </c>
      <c r="G102" s="230"/>
      <c r="H102" s="230"/>
      <c r="I102" s="230"/>
      <c r="J102" s="230"/>
      <c r="K102" s="246"/>
      <c r="L102" s="100" t="s">
        <v>21</v>
      </c>
      <c r="M102" s="100" t="s">
        <v>22</v>
      </c>
      <c r="N102" s="88" t="s">
        <v>5</v>
      </c>
      <c r="O102" s="88" t="s">
        <v>6</v>
      </c>
      <c r="P102" s="88" t="s">
        <v>7</v>
      </c>
      <c r="Q102" s="88" t="s">
        <v>8</v>
      </c>
      <c r="R102" s="88" t="s">
        <v>9</v>
      </c>
      <c r="S102" s="88" t="s">
        <v>10</v>
      </c>
      <c r="T102" s="88" t="s">
        <v>11</v>
      </c>
      <c r="U102" s="31"/>
    </row>
    <row r="103" spans="2:21" ht="22.5" x14ac:dyDescent="0.55000000000000004">
      <c r="B103" s="100"/>
      <c r="C103" s="105"/>
      <c r="D103" s="106"/>
      <c r="E103" s="107"/>
      <c r="F103" s="230"/>
      <c r="G103" s="230"/>
      <c r="H103" s="230"/>
      <c r="I103" s="230"/>
      <c r="J103" s="230"/>
      <c r="K103" s="246"/>
      <c r="L103" s="100"/>
      <c r="M103" s="100"/>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100"/>
      <c r="C104" s="105"/>
      <c r="D104" s="106"/>
      <c r="E104" s="107"/>
      <c r="F104" s="230"/>
      <c r="G104" s="230"/>
      <c r="H104" s="230"/>
      <c r="I104" s="230"/>
      <c r="J104" s="230"/>
      <c r="K104" s="246"/>
      <c r="L104" s="100"/>
      <c r="M104" s="100"/>
      <c r="N104" s="39" t="s">
        <v>13</v>
      </c>
      <c r="O104" s="39" t="s">
        <v>14</v>
      </c>
      <c r="P104" s="39" t="s">
        <v>15</v>
      </c>
      <c r="Q104" s="39" t="s">
        <v>16</v>
      </c>
      <c r="R104" s="39" t="s">
        <v>17</v>
      </c>
      <c r="S104" s="39" t="s">
        <v>18</v>
      </c>
      <c r="T104" s="39" t="s">
        <v>19</v>
      </c>
      <c r="U104" s="39" t="s">
        <v>20</v>
      </c>
    </row>
    <row r="105" spans="2:21" ht="23" thickBot="1" x14ac:dyDescent="0.6">
      <c r="B105" s="145"/>
      <c r="C105" s="139"/>
      <c r="D105" s="140"/>
      <c r="E105" s="141"/>
      <c r="F105" s="232"/>
      <c r="G105" s="232"/>
      <c r="H105" s="232"/>
      <c r="I105" s="232"/>
      <c r="J105" s="232"/>
      <c r="K105" s="247"/>
      <c r="L105" s="145"/>
      <c r="M105" s="145"/>
      <c r="N105" s="66">
        <f>N101-N89</f>
        <v>685</v>
      </c>
      <c r="O105" s="66">
        <f t="shared" si="15"/>
        <v>685</v>
      </c>
      <c r="P105" s="66">
        <f t="shared" si="15"/>
        <v>685</v>
      </c>
      <c r="Q105" s="66">
        <f t="shared" si="15"/>
        <v>685</v>
      </c>
      <c r="R105" s="66">
        <f t="shared" si="15"/>
        <v>-6510</v>
      </c>
      <c r="S105" s="66">
        <f t="shared" si="15"/>
        <v>0</v>
      </c>
      <c r="T105" s="67"/>
      <c r="U105" s="67"/>
    </row>
    <row r="106" spans="2:21" ht="21.65" customHeight="1" x14ac:dyDescent="0.55000000000000004">
      <c r="B106" s="100" t="s">
        <v>214</v>
      </c>
      <c r="C106" s="138" t="s">
        <v>88</v>
      </c>
      <c r="D106" s="106"/>
      <c r="E106" s="107"/>
      <c r="F106" s="240" t="s">
        <v>215</v>
      </c>
      <c r="G106" s="230"/>
      <c r="H106" s="230"/>
      <c r="I106" s="230"/>
      <c r="J106" s="230"/>
      <c r="K106" s="246"/>
      <c r="L106" s="100" t="s">
        <v>21</v>
      </c>
      <c r="M106" s="100" t="s">
        <v>22</v>
      </c>
      <c r="N106" s="88" t="s">
        <v>5</v>
      </c>
      <c r="O106" s="88" t="s">
        <v>6</v>
      </c>
      <c r="P106" s="88" t="s">
        <v>7</v>
      </c>
      <c r="Q106" s="88" t="s">
        <v>8</v>
      </c>
      <c r="R106" s="88" t="s">
        <v>9</v>
      </c>
      <c r="S106" s="88" t="s">
        <v>10</v>
      </c>
      <c r="T106" s="88" t="s">
        <v>11</v>
      </c>
      <c r="U106" s="31"/>
    </row>
    <row r="107" spans="2:21" ht="22.5" x14ac:dyDescent="0.55000000000000004">
      <c r="B107" s="100"/>
      <c r="C107" s="105"/>
      <c r="D107" s="106"/>
      <c r="E107" s="107"/>
      <c r="F107" s="230"/>
      <c r="G107" s="230"/>
      <c r="H107" s="230"/>
      <c r="I107" s="230"/>
      <c r="J107" s="230"/>
      <c r="K107" s="246" t="s">
        <v>190</v>
      </c>
      <c r="L107" s="100"/>
      <c r="M107" s="100"/>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100"/>
      <c r="C108" s="105"/>
      <c r="D108" s="106"/>
      <c r="E108" s="107"/>
      <c r="F108" s="230"/>
      <c r="G108" s="230"/>
      <c r="H108" s="230"/>
      <c r="I108" s="230"/>
      <c r="J108" s="230"/>
      <c r="K108" s="246"/>
      <c r="L108" s="100"/>
      <c r="M108" s="100"/>
      <c r="N108" s="39" t="s">
        <v>13</v>
      </c>
      <c r="O108" s="39" t="s">
        <v>14</v>
      </c>
      <c r="P108" s="39" t="s">
        <v>15</v>
      </c>
      <c r="Q108" s="39" t="s">
        <v>16</v>
      </c>
      <c r="R108" s="39" t="s">
        <v>17</v>
      </c>
      <c r="S108" s="39" t="s">
        <v>18</v>
      </c>
      <c r="T108" s="39" t="s">
        <v>19</v>
      </c>
      <c r="U108" s="39" t="s">
        <v>20</v>
      </c>
    </row>
    <row r="109" spans="2:21" ht="23" thickBot="1" x14ac:dyDescent="0.6">
      <c r="B109" s="145"/>
      <c r="C109" s="139"/>
      <c r="D109" s="140"/>
      <c r="E109" s="141"/>
      <c r="F109" s="232"/>
      <c r="G109" s="232"/>
      <c r="H109" s="232"/>
      <c r="I109" s="232"/>
      <c r="J109" s="232"/>
      <c r="K109" s="247"/>
      <c r="L109" s="145"/>
      <c r="M109" s="145"/>
      <c r="N109" s="66">
        <f>N85-N105</f>
        <v>0</v>
      </c>
      <c r="O109" s="66">
        <f t="shared" si="16"/>
        <v>0</v>
      </c>
      <c r="P109" s="66">
        <f t="shared" si="16"/>
        <v>0</v>
      </c>
      <c r="Q109" s="66">
        <f t="shared" si="16"/>
        <v>0</v>
      </c>
      <c r="R109" s="66">
        <f t="shared" si="16"/>
        <v>7000</v>
      </c>
      <c r="S109" s="66">
        <f t="shared" si="16"/>
        <v>0</v>
      </c>
      <c r="T109" s="67"/>
      <c r="U109" s="67"/>
    </row>
    <row r="110" spans="2:21" ht="21.65" customHeight="1" x14ac:dyDescent="0.55000000000000004">
      <c r="B110" s="100" t="s">
        <v>216</v>
      </c>
      <c r="C110" s="105" t="s">
        <v>60</v>
      </c>
      <c r="D110" s="106"/>
      <c r="E110" s="107"/>
      <c r="F110" s="240" t="s">
        <v>217</v>
      </c>
      <c r="G110" s="230"/>
      <c r="H110" s="230"/>
      <c r="I110" s="230"/>
      <c r="J110" s="230"/>
      <c r="K110" s="246"/>
      <c r="L110" s="100" t="s">
        <v>21</v>
      </c>
      <c r="M110" s="100" t="s">
        <v>22</v>
      </c>
      <c r="N110" s="88" t="s">
        <v>5</v>
      </c>
      <c r="O110" s="88" t="s">
        <v>6</v>
      </c>
      <c r="P110" s="88" t="s">
        <v>7</v>
      </c>
      <c r="Q110" s="88" t="s">
        <v>8</v>
      </c>
      <c r="R110" s="88" t="s">
        <v>9</v>
      </c>
      <c r="S110" s="88" t="s">
        <v>10</v>
      </c>
      <c r="T110" s="88" t="s">
        <v>11</v>
      </c>
      <c r="U110" s="31"/>
    </row>
    <row r="111" spans="2:21" ht="22.5" x14ac:dyDescent="0.55000000000000004">
      <c r="B111" s="100"/>
      <c r="C111" s="105"/>
      <c r="D111" s="106"/>
      <c r="E111" s="107"/>
      <c r="F111" s="230"/>
      <c r="G111" s="230"/>
      <c r="H111" s="230"/>
      <c r="I111" s="230"/>
      <c r="J111" s="230"/>
      <c r="K111" s="246" t="s">
        <v>164</v>
      </c>
      <c r="L111" s="100"/>
      <c r="M111" s="100"/>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100"/>
      <c r="C112" s="105"/>
      <c r="D112" s="106"/>
      <c r="E112" s="107"/>
      <c r="F112" s="230"/>
      <c r="G112" s="230"/>
      <c r="H112" s="230"/>
      <c r="I112" s="230"/>
      <c r="J112" s="230"/>
      <c r="K112" s="246"/>
      <c r="L112" s="100"/>
      <c r="M112" s="100"/>
      <c r="N112" s="39" t="s">
        <v>13</v>
      </c>
      <c r="O112" s="39" t="s">
        <v>14</v>
      </c>
      <c r="P112" s="39" t="s">
        <v>15</v>
      </c>
      <c r="Q112" s="39" t="s">
        <v>16</v>
      </c>
      <c r="R112" s="39" t="s">
        <v>17</v>
      </c>
      <c r="S112" s="39" t="s">
        <v>18</v>
      </c>
      <c r="T112" s="39" t="s">
        <v>19</v>
      </c>
      <c r="U112" s="39" t="s">
        <v>20</v>
      </c>
    </row>
    <row r="113" spans="2:21" ht="23" thickBot="1" x14ac:dyDescent="0.6">
      <c r="B113" s="145"/>
      <c r="C113" s="139"/>
      <c r="D113" s="140"/>
      <c r="E113" s="141"/>
      <c r="F113" s="232"/>
      <c r="G113" s="232"/>
      <c r="H113" s="232"/>
      <c r="I113" s="232"/>
      <c r="J113" s="232"/>
      <c r="K113" s="247"/>
      <c r="L113" s="145"/>
      <c r="M113" s="145"/>
      <c r="N113" s="66">
        <f>N69-N109</f>
        <v>0</v>
      </c>
      <c r="O113" s="66">
        <f t="shared" si="17"/>
        <v>0</v>
      </c>
      <c r="P113" s="66">
        <f t="shared" si="17"/>
        <v>0</v>
      </c>
      <c r="Q113" s="66">
        <f t="shared" si="17"/>
        <v>0</v>
      </c>
      <c r="R113" s="66">
        <f t="shared" si="17"/>
        <v>3000</v>
      </c>
      <c r="S113" s="66">
        <f t="shared" si="17"/>
        <v>0</v>
      </c>
      <c r="T113" s="67">
        <f>SUM(N113:S113)</f>
        <v>3000</v>
      </c>
      <c r="U113" s="67">
        <f>T111+T113</f>
        <v>3000</v>
      </c>
    </row>
    <row r="114" spans="2:21" ht="21.65" customHeight="1" x14ac:dyDescent="0.55000000000000004">
      <c r="B114" s="100" t="s">
        <v>218</v>
      </c>
      <c r="C114" s="105" t="s">
        <v>61</v>
      </c>
      <c r="D114" s="106"/>
      <c r="E114" s="107"/>
      <c r="F114" s="240" t="s">
        <v>237</v>
      </c>
      <c r="G114" s="230"/>
      <c r="H114" s="230"/>
      <c r="I114" s="230"/>
      <c r="J114" s="230"/>
      <c r="K114" s="246"/>
      <c r="L114" s="100"/>
      <c r="M114" s="100" t="s">
        <v>47</v>
      </c>
      <c r="N114" s="88" t="s">
        <v>5</v>
      </c>
      <c r="O114" s="88" t="s">
        <v>6</v>
      </c>
      <c r="P114" s="88" t="s">
        <v>7</v>
      </c>
      <c r="Q114" s="88" t="s">
        <v>8</v>
      </c>
      <c r="R114" s="88" t="s">
        <v>9</v>
      </c>
      <c r="S114" s="88" t="s">
        <v>10</v>
      </c>
      <c r="T114" s="88" t="s">
        <v>11</v>
      </c>
      <c r="U114" s="31"/>
    </row>
    <row r="115" spans="2:21" ht="22.5" x14ac:dyDescent="0.55000000000000004">
      <c r="B115" s="100"/>
      <c r="C115" s="105"/>
      <c r="D115" s="106"/>
      <c r="E115" s="107"/>
      <c r="F115" s="230"/>
      <c r="G115" s="230"/>
      <c r="H115" s="230"/>
      <c r="I115" s="230"/>
      <c r="J115" s="230"/>
      <c r="K115" s="246" t="s">
        <v>164</v>
      </c>
      <c r="L115" s="100"/>
      <c r="M115" s="100"/>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100"/>
      <c r="C116" s="105"/>
      <c r="D116" s="106"/>
      <c r="E116" s="107"/>
      <c r="F116" s="230"/>
      <c r="G116" s="230"/>
      <c r="H116" s="230"/>
      <c r="I116" s="230"/>
      <c r="J116" s="230"/>
      <c r="K116" s="246"/>
      <c r="L116" s="100"/>
      <c r="M116" s="100"/>
      <c r="N116" s="39" t="s">
        <v>13</v>
      </c>
      <c r="O116" s="39" t="s">
        <v>14</v>
      </c>
      <c r="P116" s="39" t="s">
        <v>15</v>
      </c>
      <c r="Q116" s="39" t="s">
        <v>16</v>
      </c>
      <c r="R116" s="39" t="s">
        <v>17</v>
      </c>
      <c r="S116" s="39" t="s">
        <v>18</v>
      </c>
      <c r="T116" s="39" t="s">
        <v>19</v>
      </c>
      <c r="U116" s="39" t="s">
        <v>20</v>
      </c>
    </row>
    <row r="117" spans="2:21" ht="22.5" x14ac:dyDescent="0.55000000000000004">
      <c r="B117" s="101"/>
      <c r="C117" s="108"/>
      <c r="D117" s="109"/>
      <c r="E117" s="110"/>
      <c r="F117" s="248"/>
      <c r="G117" s="248"/>
      <c r="H117" s="248"/>
      <c r="I117" s="248"/>
      <c r="J117" s="248"/>
      <c r="K117" s="249"/>
      <c r="L117" s="101"/>
      <c r="M117" s="101"/>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C23:E23"/>
    <mergeCell ref="F23:J23"/>
    <mergeCell ref="B24:B26"/>
    <mergeCell ref="C24:E26"/>
    <mergeCell ref="F24:J26"/>
    <mergeCell ref="B27:B30"/>
    <mergeCell ref="C27:E30"/>
    <mergeCell ref="F27:J30"/>
    <mergeCell ref="L24:L26"/>
    <mergeCell ref="M24:M26"/>
    <mergeCell ref="L27:L30"/>
    <mergeCell ref="M27:M30"/>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F43:J45"/>
    <mergeCell ref="L43:L45"/>
    <mergeCell ref="M43:M45"/>
    <mergeCell ref="B46:B49"/>
    <mergeCell ref="C46:E49"/>
    <mergeCell ref="F46:J49"/>
    <mergeCell ref="L46:L49"/>
    <mergeCell ref="M46:M49"/>
    <mergeCell ref="B50:B53"/>
    <mergeCell ref="C50:E53"/>
    <mergeCell ref="F50:J53"/>
    <mergeCell ref="L50:L53"/>
    <mergeCell ref="M50:M53"/>
    <mergeCell ref="B54:B57"/>
    <mergeCell ref="C54:E57"/>
    <mergeCell ref="F54:J57"/>
    <mergeCell ref="L54:L57"/>
    <mergeCell ref="M54:M57"/>
    <mergeCell ref="B58:B61"/>
    <mergeCell ref="C58:E61"/>
    <mergeCell ref="F58:J61"/>
    <mergeCell ref="L58:L61"/>
    <mergeCell ref="M58:M61"/>
    <mergeCell ref="B62:B65"/>
    <mergeCell ref="C62:E65"/>
    <mergeCell ref="F62:J65"/>
    <mergeCell ref="L62:L65"/>
    <mergeCell ref="M62:M65"/>
    <mergeCell ref="B66:B69"/>
    <mergeCell ref="C66:E69"/>
    <mergeCell ref="F66:J69"/>
    <mergeCell ref="L66:L69"/>
    <mergeCell ref="M66:M69"/>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topLeftCell="A2" zoomScale="60" zoomScaleNormal="60" workbookViewId="0">
      <selection activeCell="A2" sqref="A2"/>
    </sheetView>
  </sheetViews>
  <sheetFormatPr defaultRowHeight="18" x14ac:dyDescent="0.55000000000000004"/>
  <cols>
    <col min="1" max="1" width="3.9140625" customWidth="1"/>
    <col min="6" max="6" width="48.6640625" customWidth="1"/>
    <col min="7" max="7" width="45.08203125" customWidth="1"/>
    <col min="8" max="8" width="43.4140625" customWidth="1"/>
    <col min="9" max="21" width="8.203125E-2" hidden="1" customWidth="1"/>
  </cols>
  <sheetData>
    <row r="1" spans="1:22" ht="25.5" x14ac:dyDescent="0.85">
      <c r="A1" s="1"/>
      <c r="B1" s="3" t="s">
        <v>23</v>
      </c>
      <c r="C1" s="3"/>
      <c r="D1" s="3"/>
      <c r="E1" s="3"/>
      <c r="F1" s="3"/>
      <c r="G1" s="3"/>
      <c r="H1" s="3"/>
      <c r="I1" s="3"/>
      <c r="J1" s="3"/>
      <c r="K1" s="3"/>
      <c r="L1" s="4"/>
      <c r="M1" s="4"/>
      <c r="N1" s="4"/>
      <c r="O1" s="4"/>
      <c r="P1" s="4"/>
      <c r="Q1" s="4"/>
      <c r="R1" s="4"/>
      <c r="S1" s="4"/>
      <c r="T1" s="32"/>
      <c r="U1" s="32"/>
      <c r="V1" s="259"/>
    </row>
    <row r="2" spans="1:22" ht="38" x14ac:dyDescent="1.25">
      <c r="A2" s="1"/>
      <c r="B2" s="133" t="s">
        <v>303</v>
      </c>
      <c r="C2" s="133"/>
      <c r="D2" s="133"/>
      <c r="E2" s="133"/>
      <c r="F2" s="133"/>
      <c r="G2" s="133"/>
      <c r="H2" s="133"/>
      <c r="I2" s="133"/>
      <c r="J2" s="165"/>
      <c r="K2" s="165"/>
      <c r="L2" s="165"/>
      <c r="M2" s="165"/>
      <c r="N2" s="36"/>
      <c r="O2" s="36"/>
      <c r="P2" s="36"/>
      <c r="Q2" s="36"/>
      <c r="R2" s="36"/>
      <c r="S2" s="36"/>
      <c r="T2" s="36"/>
      <c r="U2" s="5"/>
      <c r="V2" s="259"/>
    </row>
    <row r="3" spans="1:22" ht="31.5" x14ac:dyDescent="1.05">
      <c r="A3" s="1"/>
      <c r="B3" s="6"/>
      <c r="C3" s="28" t="s">
        <v>134</v>
      </c>
      <c r="D3" s="6"/>
      <c r="E3" s="6"/>
      <c r="F3" s="6"/>
      <c r="G3" s="37" t="s">
        <v>39</v>
      </c>
      <c r="H3" s="6"/>
      <c r="I3" s="6"/>
      <c r="J3" s="37"/>
      <c r="K3" s="37"/>
      <c r="L3" s="7"/>
      <c r="M3" s="7"/>
      <c r="N3" s="7"/>
      <c r="O3" s="7"/>
      <c r="P3" s="7"/>
      <c r="Q3" s="7"/>
      <c r="R3" s="7"/>
      <c r="S3" s="7"/>
      <c r="T3" s="7"/>
      <c r="U3" s="8"/>
      <c r="V3" s="259"/>
    </row>
    <row r="4" spans="1:22" ht="22.5" x14ac:dyDescent="0.55000000000000004">
      <c r="A4" s="1"/>
      <c r="B4" s="135" t="s">
        <v>0</v>
      </c>
      <c r="C4" s="136"/>
      <c r="D4" s="136"/>
      <c r="E4" s="136"/>
      <c r="F4" s="136"/>
      <c r="G4" s="136"/>
      <c r="H4" s="136"/>
      <c r="I4" s="136"/>
      <c r="J4" s="136"/>
      <c r="K4" s="136"/>
      <c r="L4" s="136"/>
      <c r="M4" s="136"/>
      <c r="N4" s="136"/>
      <c r="O4" s="136"/>
      <c r="P4" s="136"/>
      <c r="Q4" s="136"/>
      <c r="R4" s="136"/>
      <c r="S4" s="136"/>
      <c r="T4" s="136"/>
      <c r="U4" s="136"/>
      <c r="V4" s="259"/>
    </row>
    <row r="5" spans="1:22" ht="74" customHeight="1" x14ac:dyDescent="0.55000000000000004">
      <c r="A5" s="1"/>
      <c r="B5" s="115" t="s">
        <v>135</v>
      </c>
      <c r="C5" s="116"/>
      <c r="D5" s="116"/>
      <c r="E5" s="116"/>
      <c r="F5" s="116"/>
      <c r="G5" s="116"/>
      <c r="H5" s="116"/>
      <c r="I5" s="116"/>
      <c r="J5" s="116"/>
      <c r="K5" s="116"/>
      <c r="L5" s="116"/>
      <c r="M5" s="116"/>
      <c r="N5" s="116"/>
      <c r="O5" s="116"/>
      <c r="P5" s="116"/>
      <c r="Q5" s="116"/>
      <c r="R5" s="116"/>
      <c r="S5" s="116"/>
      <c r="T5" s="116"/>
      <c r="U5" s="116"/>
      <c r="V5" s="259"/>
    </row>
    <row r="6" spans="1:22" x14ac:dyDescent="0.55000000000000004">
      <c r="A6" s="1"/>
      <c r="B6" s="254"/>
      <c r="C6" s="254"/>
      <c r="D6" s="254"/>
      <c r="E6" s="254"/>
      <c r="F6" s="254"/>
      <c r="G6" s="254"/>
      <c r="H6" s="254"/>
      <c r="I6" s="1"/>
      <c r="J6" s="1"/>
      <c r="K6" s="1"/>
      <c r="L6" s="1"/>
      <c r="M6" s="1"/>
      <c r="N6" s="1"/>
      <c r="O6" s="1"/>
      <c r="P6" s="1"/>
      <c r="Q6" s="1"/>
      <c r="R6" s="1"/>
      <c r="S6" s="1"/>
      <c r="T6" s="1"/>
      <c r="U6" s="1"/>
    </row>
    <row r="7" spans="1:22" ht="28.5" x14ac:dyDescent="0.95">
      <c r="A7" s="1"/>
      <c r="B7" s="250">
        <v>2</v>
      </c>
      <c r="C7" s="251" t="s">
        <v>136</v>
      </c>
      <c r="D7" s="252"/>
      <c r="E7" s="253"/>
      <c r="J7" s="29"/>
      <c r="K7" s="29"/>
      <c r="L7" s="29"/>
      <c r="M7" s="29"/>
      <c r="N7" s="29"/>
      <c r="O7" s="29"/>
      <c r="P7" s="29"/>
      <c r="Q7" s="29"/>
      <c r="R7" s="29"/>
      <c r="S7" s="29"/>
      <c r="T7" s="29"/>
      <c r="U7" s="30"/>
      <c r="V7" s="259"/>
    </row>
    <row r="8" spans="1:22" ht="28.5" x14ac:dyDescent="0.55000000000000004">
      <c r="A8" s="1"/>
      <c r="B8" s="9">
        <v>2</v>
      </c>
      <c r="C8" s="132" t="s">
        <v>411</v>
      </c>
      <c r="D8" s="132"/>
      <c r="E8" s="132"/>
      <c r="F8" s="13"/>
      <c r="G8" s="13"/>
      <c r="H8" s="13"/>
      <c r="I8" s="13"/>
      <c r="J8" s="13"/>
      <c r="K8" s="13"/>
      <c r="L8" s="13"/>
      <c r="M8" s="13"/>
      <c r="N8" s="13"/>
      <c r="O8" s="13"/>
      <c r="P8" s="13"/>
      <c r="Q8" s="13"/>
      <c r="R8" s="13"/>
      <c r="S8" s="13"/>
      <c r="T8" s="13"/>
      <c r="U8" s="14"/>
      <c r="V8" s="259"/>
    </row>
    <row r="9" spans="1:22" ht="21.65" customHeight="1" x14ac:dyDescent="0.55000000000000004">
      <c r="A9" s="1"/>
      <c r="B9" s="115" t="s">
        <v>137</v>
      </c>
      <c r="C9" s="116"/>
      <c r="D9" s="116"/>
      <c r="E9" s="116"/>
      <c r="F9" s="116"/>
      <c r="G9" s="116"/>
      <c r="H9" s="116"/>
      <c r="I9" s="116"/>
      <c r="J9" s="116"/>
      <c r="K9" s="116"/>
      <c r="L9" s="116"/>
      <c r="M9" s="116"/>
      <c r="N9" s="116"/>
      <c r="O9" s="116"/>
      <c r="P9" s="116"/>
      <c r="Q9" s="116"/>
      <c r="R9" s="116"/>
      <c r="S9" s="116"/>
      <c r="T9" s="116"/>
      <c r="U9" s="117"/>
      <c r="V9" s="259"/>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259"/>
    </row>
    <row r="11" spans="1:22" ht="64.25" customHeight="1" x14ac:dyDescent="0.55000000000000004">
      <c r="A11" s="1"/>
      <c r="B11" s="115" t="s">
        <v>243</v>
      </c>
      <c r="C11" s="116"/>
      <c r="D11" s="116"/>
      <c r="E11" s="116"/>
      <c r="F11" s="116"/>
      <c r="G11" s="116"/>
      <c r="H11" s="116"/>
      <c r="I11" s="116"/>
      <c r="J11" s="116"/>
      <c r="K11" s="116"/>
      <c r="L11" s="116"/>
      <c r="M11" s="116"/>
      <c r="N11" s="116"/>
      <c r="O11" s="116"/>
      <c r="P11" s="116"/>
      <c r="Q11" s="116"/>
      <c r="R11" s="116"/>
      <c r="S11" s="116"/>
      <c r="T11" s="116"/>
      <c r="U11" s="117"/>
      <c r="V11" s="259"/>
    </row>
    <row r="14" spans="1:22" ht="32.5" x14ac:dyDescent="0.55000000000000004">
      <c r="B14" s="168" t="s">
        <v>138</v>
      </c>
      <c r="C14" s="168"/>
      <c r="D14" s="168"/>
      <c r="E14" s="168"/>
      <c r="F14" s="168"/>
      <c r="G14" s="168"/>
      <c r="H14" s="168"/>
    </row>
    <row r="17" spans="2:8" ht="26.5" x14ac:dyDescent="0.55000000000000004">
      <c r="C17" s="258"/>
      <c r="D17" s="258"/>
      <c r="E17" s="258"/>
      <c r="F17" s="169" t="s">
        <v>139</v>
      </c>
      <c r="G17" s="169"/>
      <c r="H17" s="59" t="s">
        <v>140</v>
      </c>
    </row>
    <row r="18" spans="2:8" ht="25.5" x14ac:dyDescent="0.55000000000000004">
      <c r="B18" s="35" t="s">
        <v>250</v>
      </c>
      <c r="C18" s="255" t="s">
        <v>2</v>
      </c>
      <c r="D18" s="256"/>
      <c r="E18" s="257"/>
      <c r="F18" s="60" t="s">
        <v>141</v>
      </c>
      <c r="G18" s="60" t="s">
        <v>142</v>
      </c>
      <c r="H18" s="60" t="s">
        <v>141</v>
      </c>
    </row>
    <row r="19" spans="2:8" ht="21.65" customHeight="1" x14ac:dyDescent="0.55000000000000004">
      <c r="B19" s="99" t="s">
        <v>251</v>
      </c>
      <c r="C19" s="228" t="s">
        <v>143</v>
      </c>
      <c r="D19" s="228"/>
      <c r="E19" s="228"/>
      <c r="F19" s="229"/>
      <c r="G19" s="229"/>
      <c r="H19" s="229"/>
    </row>
    <row r="20" spans="2:8" ht="22.5" x14ac:dyDescent="0.55000000000000004">
      <c r="B20" s="100"/>
      <c r="C20" s="230"/>
      <c r="D20" s="230"/>
      <c r="E20" s="230"/>
      <c r="F20" s="231"/>
      <c r="G20" s="231"/>
      <c r="H20" s="231"/>
    </row>
    <row r="21" spans="2:8" ht="23" thickBot="1" x14ac:dyDescent="0.6">
      <c r="B21" s="145"/>
      <c r="C21" s="232"/>
      <c r="D21" s="232"/>
      <c r="E21" s="232"/>
      <c r="F21" s="233"/>
      <c r="G21" s="233"/>
      <c r="H21" s="233"/>
    </row>
    <row r="22" spans="2:8" ht="21.65" customHeight="1" x14ac:dyDescent="0.55000000000000004">
      <c r="B22" s="100" t="s">
        <v>252</v>
      </c>
      <c r="C22" s="265" t="s">
        <v>144</v>
      </c>
      <c r="D22" s="237"/>
      <c r="E22" s="237"/>
      <c r="F22" s="61"/>
      <c r="G22" s="61"/>
      <c r="H22" s="263" t="s">
        <v>145</v>
      </c>
    </row>
    <row r="23" spans="2:8" ht="22.5" x14ac:dyDescent="0.55000000000000004">
      <c r="B23" s="100"/>
      <c r="C23" s="237"/>
      <c r="D23" s="237"/>
      <c r="E23" s="237"/>
      <c r="F23" s="61"/>
      <c r="G23" s="61"/>
      <c r="H23" s="64" t="s">
        <v>146</v>
      </c>
    </row>
    <row r="24" spans="2:8" ht="22.5" x14ac:dyDescent="0.55000000000000004">
      <c r="B24" s="100"/>
      <c r="C24" s="237"/>
      <c r="D24" s="237"/>
      <c r="E24" s="237"/>
      <c r="F24" s="61"/>
      <c r="G24" s="61"/>
      <c r="H24" s="64" t="s">
        <v>147</v>
      </c>
    </row>
    <row r="25" spans="2:8" ht="23" thickBot="1" x14ac:dyDescent="0.6">
      <c r="B25" s="145"/>
      <c r="C25" s="238"/>
      <c r="D25" s="238"/>
      <c r="E25" s="238"/>
      <c r="F25" s="261"/>
      <c r="G25" s="261"/>
      <c r="H25" s="239" t="s">
        <v>148</v>
      </c>
    </row>
    <row r="26" spans="2:8" ht="21.65" customHeight="1" x14ac:dyDescent="0.55000000000000004">
      <c r="B26" s="100" t="s">
        <v>253</v>
      </c>
      <c r="C26" s="240" t="s">
        <v>149</v>
      </c>
      <c r="D26" s="230"/>
      <c r="E26" s="230"/>
      <c r="F26" s="61"/>
      <c r="G26" s="61"/>
      <c r="H26" s="260" t="s">
        <v>254</v>
      </c>
    </row>
    <row r="27" spans="2:8" ht="22.5" x14ac:dyDescent="0.55000000000000004">
      <c r="B27" s="100"/>
      <c r="C27" s="230"/>
      <c r="D27" s="230"/>
      <c r="E27" s="230"/>
      <c r="F27" s="61"/>
      <c r="G27" s="61"/>
      <c r="H27" s="62" t="s">
        <v>150</v>
      </c>
    </row>
    <row r="28" spans="2:8" ht="22.5" x14ac:dyDescent="0.55000000000000004">
      <c r="B28" s="100"/>
      <c r="C28" s="230"/>
      <c r="D28" s="230"/>
      <c r="E28" s="230"/>
      <c r="F28" s="61"/>
      <c r="G28" s="61"/>
      <c r="H28" s="62" t="s">
        <v>151</v>
      </c>
    </row>
    <row r="29" spans="2:8" ht="23" thickBot="1" x14ac:dyDescent="0.6">
      <c r="B29" s="145"/>
      <c r="C29" s="232"/>
      <c r="D29" s="232"/>
      <c r="E29" s="232"/>
      <c r="F29" s="261"/>
      <c r="G29" s="261"/>
      <c r="H29" s="262" t="s">
        <v>152</v>
      </c>
    </row>
    <row r="30" spans="2:8" ht="21.65" customHeight="1" x14ac:dyDescent="0.55000000000000004">
      <c r="B30" s="100" t="s">
        <v>255</v>
      </c>
      <c r="C30" s="230" t="s">
        <v>153</v>
      </c>
      <c r="D30" s="230"/>
      <c r="E30" s="230"/>
      <c r="F30" s="231"/>
      <c r="G30" s="231"/>
      <c r="H30" s="231"/>
    </row>
    <row r="31" spans="2:8" ht="22.5" x14ac:dyDescent="0.55000000000000004">
      <c r="B31" s="100"/>
      <c r="C31" s="230"/>
      <c r="D31" s="230"/>
      <c r="E31" s="230"/>
      <c r="F31" s="231"/>
      <c r="G31" s="231"/>
      <c r="H31" s="231"/>
    </row>
    <row r="32" spans="2:8" ht="22.5" x14ac:dyDescent="0.55000000000000004">
      <c r="B32" s="100"/>
      <c r="C32" s="230"/>
      <c r="D32" s="230"/>
      <c r="E32" s="230"/>
      <c r="F32" s="231"/>
      <c r="G32" s="231"/>
      <c r="H32" s="231"/>
    </row>
    <row r="33" spans="2:8" ht="23" thickBot="1" x14ac:dyDescent="0.6">
      <c r="B33" s="145"/>
      <c r="C33" s="232"/>
      <c r="D33" s="232"/>
      <c r="E33" s="232"/>
      <c r="F33" s="233"/>
      <c r="G33" s="233"/>
      <c r="H33" s="233"/>
    </row>
    <row r="34" spans="2:8" ht="22.5" x14ac:dyDescent="0.55000000000000004">
      <c r="B34" s="100" t="s">
        <v>35</v>
      </c>
      <c r="C34" s="230" t="s">
        <v>56</v>
      </c>
      <c r="D34" s="230"/>
      <c r="E34" s="230"/>
      <c r="F34" s="231"/>
      <c r="G34" s="231"/>
      <c r="H34" s="231"/>
    </row>
    <row r="35" spans="2:8" ht="22.5" x14ac:dyDescent="0.55000000000000004">
      <c r="B35" s="100"/>
      <c r="C35" s="230"/>
      <c r="D35" s="230"/>
      <c r="E35" s="230"/>
      <c r="F35" s="231"/>
      <c r="G35" s="231"/>
      <c r="H35" s="231"/>
    </row>
    <row r="36" spans="2:8" ht="22.5" x14ac:dyDescent="0.55000000000000004">
      <c r="B36" s="100"/>
      <c r="C36" s="230"/>
      <c r="D36" s="230"/>
      <c r="E36" s="230"/>
      <c r="F36" s="231"/>
      <c r="G36" s="231"/>
      <c r="H36" s="231"/>
    </row>
    <row r="37" spans="2:8" ht="23" thickBot="1" x14ac:dyDescent="0.6">
      <c r="B37" s="145"/>
      <c r="C37" s="232"/>
      <c r="D37" s="232"/>
      <c r="E37" s="232"/>
      <c r="F37" s="233"/>
      <c r="G37" s="233"/>
      <c r="H37" s="233"/>
    </row>
    <row r="38" spans="2:8" ht="21.65" customHeight="1" x14ac:dyDescent="0.55000000000000004">
      <c r="B38" s="99" t="s">
        <v>256</v>
      </c>
      <c r="C38" s="228" t="s">
        <v>154</v>
      </c>
      <c r="D38" s="228"/>
      <c r="E38" s="228"/>
      <c r="F38" s="229"/>
      <c r="G38" s="229"/>
      <c r="H38" s="229"/>
    </row>
    <row r="39" spans="2:8" ht="22.5" x14ac:dyDescent="0.55000000000000004">
      <c r="B39" s="100"/>
      <c r="C39" s="230"/>
      <c r="D39" s="230"/>
      <c r="E39" s="230"/>
      <c r="F39" s="231"/>
      <c r="G39" s="231"/>
      <c r="H39" s="231"/>
    </row>
    <row r="40" spans="2:8" ht="23" thickBot="1" x14ac:dyDescent="0.6">
      <c r="B40" s="145"/>
      <c r="C40" s="232"/>
      <c r="D40" s="232"/>
      <c r="E40" s="232"/>
      <c r="F40" s="233"/>
      <c r="G40" s="233"/>
      <c r="H40" s="233"/>
    </row>
    <row r="41" spans="2:8" ht="21.65" customHeight="1" x14ac:dyDescent="0.55000000000000004">
      <c r="B41" s="100" t="s">
        <v>257</v>
      </c>
      <c r="C41" s="265" t="s">
        <v>155</v>
      </c>
      <c r="D41" s="237"/>
      <c r="E41" s="237"/>
      <c r="F41" s="61"/>
      <c r="G41" s="61"/>
      <c r="H41" s="263" t="s">
        <v>254</v>
      </c>
    </row>
    <row r="42" spans="2:8" ht="22.5" x14ac:dyDescent="0.55000000000000004">
      <c r="B42" s="100"/>
      <c r="C42" s="237"/>
      <c r="D42" s="237"/>
      <c r="E42" s="237"/>
      <c r="F42" s="61"/>
      <c r="G42" s="61"/>
      <c r="H42" s="64" t="s">
        <v>156</v>
      </c>
    </row>
    <row r="43" spans="2:8" ht="22.5" x14ac:dyDescent="0.55000000000000004">
      <c r="B43" s="100"/>
      <c r="C43" s="237"/>
      <c r="D43" s="237"/>
      <c r="E43" s="237"/>
      <c r="F43" s="61"/>
      <c r="G43" s="61"/>
      <c r="H43" s="64" t="s">
        <v>157</v>
      </c>
    </row>
    <row r="44" spans="2:8" ht="23" thickBot="1" x14ac:dyDescent="0.6">
      <c r="B44" s="145"/>
      <c r="C44" s="238"/>
      <c r="D44" s="238"/>
      <c r="E44" s="238"/>
      <c r="F44" s="261"/>
      <c r="G44" s="261"/>
      <c r="H44" s="239" t="s">
        <v>158</v>
      </c>
    </row>
    <row r="45" spans="2:8" ht="21.65" customHeight="1" x14ac:dyDescent="0.55000000000000004">
      <c r="B45" s="100" t="s">
        <v>258</v>
      </c>
      <c r="C45" s="240" t="s">
        <v>159</v>
      </c>
      <c r="D45" s="230"/>
      <c r="E45" s="230"/>
      <c r="F45" s="61"/>
      <c r="G45" s="61"/>
      <c r="H45" s="260" t="s">
        <v>254</v>
      </c>
    </row>
    <row r="46" spans="2:8" ht="22.5" x14ac:dyDescent="0.55000000000000004">
      <c r="B46" s="100"/>
      <c r="C46" s="230"/>
      <c r="D46" s="230"/>
      <c r="E46" s="230"/>
      <c r="F46" s="61"/>
      <c r="G46" s="61"/>
      <c r="H46" s="62" t="s">
        <v>160</v>
      </c>
    </row>
    <row r="47" spans="2:8" ht="22.5" x14ac:dyDescent="0.55000000000000004">
      <c r="B47" s="100"/>
      <c r="C47" s="230"/>
      <c r="D47" s="230"/>
      <c r="E47" s="230"/>
      <c r="F47" s="61"/>
      <c r="G47" s="61"/>
      <c r="H47" s="62" t="s">
        <v>238</v>
      </c>
    </row>
    <row r="48" spans="2:8" ht="23" thickBot="1" x14ac:dyDescent="0.6">
      <c r="B48" s="145"/>
      <c r="C48" s="232"/>
      <c r="D48" s="232"/>
      <c r="E48" s="232"/>
      <c r="F48" s="261"/>
      <c r="G48" s="261"/>
      <c r="H48" s="262" t="s">
        <v>239</v>
      </c>
    </row>
    <row r="49" spans="2:8" ht="21.65" customHeight="1" x14ac:dyDescent="0.55000000000000004">
      <c r="B49" s="149" t="s">
        <v>259</v>
      </c>
      <c r="C49" s="242" t="s">
        <v>163</v>
      </c>
      <c r="D49" s="242"/>
      <c r="E49" s="242"/>
      <c r="F49" s="264"/>
      <c r="G49" s="264"/>
      <c r="H49" s="264"/>
    </row>
    <row r="50" spans="2:8" ht="18" customHeight="1" x14ac:dyDescent="0.55000000000000004">
      <c r="B50" s="100"/>
      <c r="C50" s="230"/>
      <c r="D50" s="230"/>
      <c r="E50" s="230"/>
      <c r="F50" s="61"/>
      <c r="G50" s="61"/>
      <c r="H50" s="61"/>
    </row>
    <row r="51" spans="2:8" ht="18" customHeight="1" x14ac:dyDescent="0.55000000000000004">
      <c r="B51" s="100"/>
      <c r="C51" s="230"/>
      <c r="D51" s="230"/>
      <c r="E51" s="230"/>
      <c r="F51" s="61"/>
      <c r="G51" s="61"/>
      <c r="H51" s="61"/>
    </row>
    <row r="52" spans="2:8" ht="18.649999999999999" customHeight="1" thickBot="1" x14ac:dyDescent="0.6">
      <c r="B52" s="145"/>
      <c r="C52" s="232"/>
      <c r="D52" s="232"/>
      <c r="E52" s="232"/>
      <c r="F52" s="261"/>
      <c r="G52" s="261"/>
      <c r="H52" s="261"/>
    </row>
    <row r="53" spans="2:8" ht="21.65" customHeight="1" x14ac:dyDescent="0.55000000000000004">
      <c r="B53" s="100" t="s">
        <v>260</v>
      </c>
      <c r="C53" s="230" t="s">
        <v>48</v>
      </c>
      <c r="D53" s="230"/>
      <c r="E53" s="230"/>
      <c r="F53" s="231"/>
      <c r="G53" s="61"/>
      <c r="H53" s="61"/>
    </row>
    <row r="54" spans="2:8" ht="22.5" x14ac:dyDescent="0.55000000000000004">
      <c r="B54" s="100"/>
      <c r="C54" s="230"/>
      <c r="D54" s="230"/>
      <c r="E54" s="230"/>
      <c r="F54" s="231" t="s">
        <v>164</v>
      </c>
      <c r="G54" s="61"/>
      <c r="H54" s="61"/>
    </row>
    <row r="55" spans="2:8" ht="22.5" x14ac:dyDescent="0.55000000000000004">
      <c r="B55" s="100"/>
      <c r="C55" s="230"/>
      <c r="D55" s="230"/>
      <c r="E55" s="230"/>
      <c r="F55" s="231"/>
      <c r="G55" s="61"/>
      <c r="H55" s="61"/>
    </row>
    <row r="56" spans="2:8" ht="23" thickBot="1" x14ac:dyDescent="0.6">
      <c r="B56" s="145"/>
      <c r="C56" s="232"/>
      <c r="D56" s="232"/>
      <c r="E56" s="232"/>
      <c r="F56" s="233"/>
      <c r="G56" s="261"/>
      <c r="H56" s="261"/>
    </row>
    <row r="57" spans="2:8" ht="21.65" customHeight="1" x14ac:dyDescent="0.55000000000000004">
      <c r="B57" s="100" t="s">
        <v>261</v>
      </c>
      <c r="C57" s="230" t="s">
        <v>165</v>
      </c>
      <c r="D57" s="230"/>
      <c r="E57" s="230"/>
      <c r="F57" s="231"/>
      <c r="G57" s="61"/>
      <c r="H57" s="61"/>
    </row>
    <row r="58" spans="2:8" ht="22.5" x14ac:dyDescent="0.55000000000000004">
      <c r="B58" s="100"/>
      <c r="C58" s="230"/>
      <c r="D58" s="230"/>
      <c r="E58" s="230"/>
      <c r="F58" s="231" t="s">
        <v>164</v>
      </c>
      <c r="G58" s="61"/>
      <c r="H58" s="61"/>
    </row>
    <row r="59" spans="2:8" ht="22.5" x14ac:dyDescent="0.55000000000000004">
      <c r="B59" s="100"/>
      <c r="C59" s="230"/>
      <c r="D59" s="230"/>
      <c r="E59" s="230"/>
      <c r="F59" s="231"/>
      <c r="G59" s="61"/>
      <c r="H59" s="61"/>
    </row>
    <row r="60" spans="2:8" ht="23" thickBot="1" x14ac:dyDescent="0.6">
      <c r="B60" s="145"/>
      <c r="C60" s="232"/>
      <c r="D60" s="232"/>
      <c r="E60" s="232"/>
      <c r="F60" s="233"/>
      <c r="G60" s="261"/>
      <c r="H60" s="261"/>
    </row>
    <row r="61" spans="2:8" ht="21.65" customHeight="1" x14ac:dyDescent="0.55000000000000004">
      <c r="B61" s="100" t="s">
        <v>262</v>
      </c>
      <c r="C61" s="230" t="s">
        <v>95</v>
      </c>
      <c r="D61" s="230"/>
      <c r="E61" s="230"/>
      <c r="F61" s="263" t="s">
        <v>263</v>
      </c>
      <c r="G61" s="263" t="s">
        <v>166</v>
      </c>
      <c r="H61" s="61"/>
    </row>
    <row r="62" spans="2:8" ht="22.5" x14ac:dyDescent="0.55000000000000004">
      <c r="B62" s="100"/>
      <c r="C62" s="230"/>
      <c r="D62" s="230"/>
      <c r="E62" s="230"/>
      <c r="F62" s="64" t="s">
        <v>264</v>
      </c>
      <c r="G62" s="64" t="s">
        <v>265</v>
      </c>
      <c r="H62" s="61"/>
    </row>
    <row r="63" spans="2:8" ht="22.5" x14ac:dyDescent="0.55000000000000004">
      <c r="B63" s="100"/>
      <c r="C63" s="230"/>
      <c r="D63" s="230"/>
      <c r="E63" s="230"/>
      <c r="F63" s="64" t="s">
        <v>266</v>
      </c>
      <c r="G63" s="64" t="s">
        <v>267</v>
      </c>
      <c r="H63" s="61"/>
    </row>
    <row r="64" spans="2:8" ht="23" thickBot="1" x14ac:dyDescent="0.6">
      <c r="B64" s="145"/>
      <c r="C64" s="232"/>
      <c r="D64" s="232"/>
      <c r="E64" s="232"/>
      <c r="F64" s="239" t="s">
        <v>268</v>
      </c>
      <c r="G64" s="239"/>
      <c r="H64" s="261"/>
    </row>
    <row r="65" spans="2:8" ht="22.5" x14ac:dyDescent="0.55000000000000004">
      <c r="B65" s="100" t="s">
        <v>269</v>
      </c>
      <c r="C65" s="230" t="s">
        <v>106</v>
      </c>
      <c r="D65" s="230"/>
      <c r="E65" s="230"/>
      <c r="F65" s="263" t="s">
        <v>270</v>
      </c>
      <c r="G65" s="263"/>
      <c r="H65" s="61"/>
    </row>
    <row r="66" spans="2:8" ht="22.5" x14ac:dyDescent="0.55000000000000004">
      <c r="B66" s="100"/>
      <c r="C66" s="230"/>
      <c r="D66" s="230"/>
      <c r="E66" s="230"/>
      <c r="F66" s="64" t="s">
        <v>220</v>
      </c>
      <c r="G66" s="64"/>
      <c r="H66" s="61"/>
    </row>
    <row r="67" spans="2:8" ht="22.5" x14ac:dyDescent="0.55000000000000004">
      <c r="B67" s="100"/>
      <c r="C67" s="230"/>
      <c r="D67" s="230"/>
      <c r="E67" s="230"/>
      <c r="F67" s="64" t="s">
        <v>221</v>
      </c>
      <c r="G67" s="64"/>
      <c r="H67" s="61"/>
    </row>
    <row r="68" spans="2:8" ht="23" thickBot="1" x14ac:dyDescent="0.6">
      <c r="B68" s="145"/>
      <c r="C68" s="232"/>
      <c r="D68" s="232"/>
      <c r="E68" s="232"/>
      <c r="F68" s="239"/>
      <c r="G68" s="239"/>
      <c r="H68" s="261"/>
    </row>
    <row r="69" spans="2:8" ht="21.65" customHeight="1" x14ac:dyDescent="0.55000000000000004">
      <c r="B69" s="100" t="s">
        <v>271</v>
      </c>
      <c r="C69" s="230" t="s">
        <v>108</v>
      </c>
      <c r="D69" s="230"/>
      <c r="E69" s="230"/>
      <c r="F69" s="263" t="s">
        <v>272</v>
      </c>
      <c r="G69" s="263" t="s">
        <v>167</v>
      </c>
      <c r="H69" s="266"/>
    </row>
    <row r="70" spans="2:8" ht="22.5" x14ac:dyDescent="0.55000000000000004">
      <c r="B70" s="100"/>
      <c r="C70" s="230"/>
      <c r="D70" s="230"/>
      <c r="E70" s="230"/>
      <c r="F70" s="64" t="s">
        <v>222</v>
      </c>
      <c r="G70" s="64" t="s">
        <v>240</v>
      </c>
      <c r="H70" s="246"/>
    </row>
    <row r="71" spans="2:8" ht="22.5" x14ac:dyDescent="0.55000000000000004">
      <c r="B71" s="100"/>
      <c r="C71" s="230"/>
      <c r="D71" s="230"/>
      <c r="E71" s="230"/>
      <c r="F71" s="64" t="s">
        <v>223</v>
      </c>
      <c r="G71" s="64" t="s">
        <v>225</v>
      </c>
      <c r="H71" s="246"/>
    </row>
    <row r="72" spans="2:8" ht="23" thickBot="1" x14ac:dyDescent="0.6">
      <c r="B72" s="145"/>
      <c r="C72" s="232"/>
      <c r="D72" s="232"/>
      <c r="E72" s="232"/>
      <c r="F72" s="239" t="s">
        <v>224</v>
      </c>
      <c r="G72" s="239"/>
      <c r="H72" s="247"/>
    </row>
    <row r="73" spans="2:8" ht="22.5" x14ac:dyDescent="0.55000000000000004">
      <c r="B73" s="100" t="s">
        <v>273</v>
      </c>
      <c r="C73" s="230" t="s">
        <v>110</v>
      </c>
      <c r="D73" s="230"/>
      <c r="E73" s="230"/>
      <c r="F73" s="267" t="s">
        <v>169</v>
      </c>
      <c r="G73" s="267" t="s">
        <v>167</v>
      </c>
      <c r="H73" s="266"/>
    </row>
    <row r="74" spans="2:8" ht="22.5" x14ac:dyDescent="0.55000000000000004">
      <c r="B74" s="100"/>
      <c r="C74" s="230"/>
      <c r="D74" s="230"/>
      <c r="E74" s="230"/>
      <c r="F74" s="64" t="s">
        <v>226</v>
      </c>
      <c r="G74" s="64" t="s">
        <v>229</v>
      </c>
      <c r="H74" s="246"/>
    </row>
    <row r="75" spans="2:8" ht="22.5" x14ac:dyDescent="0.55000000000000004">
      <c r="B75" s="100"/>
      <c r="C75" s="230"/>
      <c r="D75" s="230"/>
      <c r="E75" s="230"/>
      <c r="F75" s="64" t="s">
        <v>227</v>
      </c>
      <c r="G75" s="64" t="s">
        <v>230</v>
      </c>
      <c r="H75" s="246"/>
    </row>
    <row r="76" spans="2:8" ht="23" thickBot="1" x14ac:dyDescent="0.6">
      <c r="B76" s="145"/>
      <c r="C76" s="232"/>
      <c r="D76" s="232"/>
      <c r="E76" s="232"/>
      <c r="F76" s="239" t="s">
        <v>228</v>
      </c>
      <c r="G76" s="239"/>
      <c r="H76" s="247"/>
    </row>
    <row r="77" spans="2:8" ht="22.5" x14ac:dyDescent="0.55000000000000004">
      <c r="B77" s="149" t="s">
        <v>274</v>
      </c>
      <c r="C77" s="242" t="s">
        <v>75</v>
      </c>
      <c r="D77" s="242"/>
      <c r="E77" s="242"/>
      <c r="F77" s="268"/>
      <c r="G77" s="268"/>
      <c r="H77" s="266"/>
    </row>
    <row r="78" spans="2:8" ht="22.5" x14ac:dyDescent="0.55000000000000004">
      <c r="B78" s="100"/>
      <c r="C78" s="230"/>
      <c r="D78" s="230"/>
      <c r="E78" s="230"/>
      <c r="F78" s="246" t="s">
        <v>190</v>
      </c>
      <c r="G78" s="246"/>
      <c r="H78" s="246"/>
    </row>
    <row r="79" spans="2:8" ht="22.5" x14ac:dyDescent="0.55000000000000004">
      <c r="B79" s="100"/>
      <c r="C79" s="230"/>
      <c r="D79" s="230"/>
      <c r="E79" s="230"/>
      <c r="F79" s="246"/>
      <c r="G79" s="246"/>
      <c r="H79" s="246"/>
    </row>
    <row r="80" spans="2:8" ht="23" thickBot="1" x14ac:dyDescent="0.6">
      <c r="B80" s="145"/>
      <c r="C80" s="248"/>
      <c r="D80" s="248"/>
      <c r="E80" s="248"/>
      <c r="F80" s="247"/>
      <c r="G80" s="247"/>
      <c r="H80" s="247"/>
    </row>
    <row r="81" spans="2:8" ht="22.5" x14ac:dyDescent="0.55000000000000004">
      <c r="B81" s="99" t="s">
        <v>275</v>
      </c>
      <c r="C81" s="242" t="s">
        <v>66</v>
      </c>
      <c r="D81" s="242"/>
      <c r="E81" s="242"/>
      <c r="F81" s="268"/>
      <c r="G81" s="268"/>
      <c r="H81" s="266"/>
    </row>
    <row r="82" spans="2:8" ht="22.5" x14ac:dyDescent="0.55000000000000004">
      <c r="B82" s="100"/>
      <c r="C82" s="230"/>
      <c r="D82" s="230"/>
      <c r="E82" s="230"/>
      <c r="F82" s="246"/>
      <c r="G82" s="246"/>
      <c r="H82" s="246"/>
    </row>
    <row r="83" spans="2:8" ht="22.5" x14ac:dyDescent="0.55000000000000004">
      <c r="B83" s="100"/>
      <c r="C83" s="230"/>
      <c r="D83" s="230"/>
      <c r="E83" s="230"/>
      <c r="F83" s="246"/>
      <c r="G83" s="246"/>
      <c r="H83" s="246"/>
    </row>
    <row r="84" spans="2:8" ht="23" thickBot="1" x14ac:dyDescent="0.6">
      <c r="B84" s="145"/>
      <c r="C84" s="232"/>
      <c r="D84" s="232"/>
      <c r="E84" s="232"/>
      <c r="F84" s="247"/>
      <c r="G84" s="247"/>
      <c r="H84" s="247"/>
    </row>
    <row r="85" spans="2:8" ht="21.65" customHeight="1" x14ac:dyDescent="0.55000000000000004">
      <c r="B85" s="149" t="s">
        <v>276</v>
      </c>
      <c r="C85" s="242" t="s">
        <v>67</v>
      </c>
      <c r="D85" s="242"/>
      <c r="E85" s="242"/>
      <c r="F85" s="267" t="s">
        <v>254</v>
      </c>
      <c r="G85" s="268"/>
      <c r="H85" s="268"/>
    </row>
    <row r="86" spans="2:8" ht="22.5" x14ac:dyDescent="0.55000000000000004">
      <c r="B86" s="100"/>
      <c r="C86" s="230"/>
      <c r="D86" s="230"/>
      <c r="E86" s="230"/>
      <c r="F86" s="64" t="s">
        <v>231</v>
      </c>
      <c r="G86" s="246"/>
      <c r="H86" s="246"/>
    </row>
    <row r="87" spans="2:8" ht="22.5" x14ac:dyDescent="0.55000000000000004">
      <c r="B87" s="100"/>
      <c r="C87" s="230"/>
      <c r="D87" s="230"/>
      <c r="E87" s="230"/>
      <c r="F87" s="64" t="s">
        <v>232</v>
      </c>
      <c r="G87" s="246"/>
      <c r="H87" s="246"/>
    </row>
    <row r="88" spans="2:8" ht="23" thickBot="1" x14ac:dyDescent="0.6">
      <c r="B88" s="145"/>
      <c r="C88" s="232"/>
      <c r="D88" s="232"/>
      <c r="E88" s="232"/>
      <c r="F88" s="239"/>
      <c r="G88" s="247"/>
      <c r="H88" s="247"/>
    </row>
    <row r="89" spans="2:8" ht="21.65" customHeight="1" x14ac:dyDescent="0.55000000000000004">
      <c r="B89" s="100" t="s">
        <v>277</v>
      </c>
      <c r="C89" s="240" t="s">
        <v>68</v>
      </c>
      <c r="D89" s="230"/>
      <c r="E89" s="230"/>
      <c r="F89" s="263" t="s">
        <v>254</v>
      </c>
      <c r="G89" s="266"/>
      <c r="H89" s="266"/>
    </row>
    <row r="90" spans="2:8" ht="22.5" x14ac:dyDescent="0.55000000000000004">
      <c r="B90" s="100"/>
      <c r="C90" s="230"/>
      <c r="D90" s="230"/>
      <c r="E90" s="230"/>
      <c r="F90" s="64" t="s">
        <v>241</v>
      </c>
      <c r="G90" s="246"/>
      <c r="H90" s="246"/>
    </row>
    <row r="91" spans="2:8" ht="22.5" x14ac:dyDescent="0.55000000000000004">
      <c r="B91" s="100"/>
      <c r="C91" s="230"/>
      <c r="D91" s="230"/>
      <c r="E91" s="230"/>
      <c r="F91" s="64" t="s">
        <v>242</v>
      </c>
      <c r="G91" s="246"/>
      <c r="H91" s="246"/>
    </row>
    <row r="92" spans="2:8" ht="23" thickBot="1" x14ac:dyDescent="0.6">
      <c r="B92" s="145"/>
      <c r="C92" s="232"/>
      <c r="D92" s="232"/>
      <c r="E92" s="232"/>
      <c r="F92" s="239"/>
      <c r="G92" s="247"/>
      <c r="H92" s="247"/>
    </row>
    <row r="93" spans="2:8" ht="21.65" customHeight="1" x14ac:dyDescent="0.55000000000000004">
      <c r="B93" s="100" t="s">
        <v>278</v>
      </c>
      <c r="C93" s="230" t="s">
        <v>69</v>
      </c>
      <c r="D93" s="230"/>
      <c r="E93" s="230"/>
      <c r="F93" s="266"/>
      <c r="G93" s="266"/>
      <c r="H93" s="266"/>
    </row>
    <row r="94" spans="2:8" ht="22.5" x14ac:dyDescent="0.55000000000000004">
      <c r="B94" s="100"/>
      <c r="C94" s="230"/>
      <c r="D94" s="230"/>
      <c r="E94" s="230"/>
      <c r="F94" s="246"/>
      <c r="G94" s="246"/>
      <c r="H94" s="246"/>
    </row>
    <row r="95" spans="2:8" ht="22.5" x14ac:dyDescent="0.55000000000000004">
      <c r="B95" s="100"/>
      <c r="C95" s="230"/>
      <c r="D95" s="230"/>
      <c r="E95" s="230"/>
      <c r="F95" s="246"/>
      <c r="G95" s="246"/>
      <c r="H95" s="246"/>
    </row>
    <row r="96" spans="2:8" ht="23" thickBot="1" x14ac:dyDescent="0.6">
      <c r="B96" s="145"/>
      <c r="C96" s="232"/>
      <c r="D96" s="232"/>
      <c r="E96" s="232"/>
      <c r="F96" s="247"/>
      <c r="G96" s="247"/>
      <c r="H96" s="247"/>
    </row>
    <row r="97" spans="2:8" ht="22.5" x14ac:dyDescent="0.55000000000000004">
      <c r="B97" s="100" t="s">
        <v>279</v>
      </c>
      <c r="C97" s="240" t="s">
        <v>211</v>
      </c>
      <c r="D97" s="230"/>
      <c r="E97" s="230"/>
      <c r="F97" s="266"/>
      <c r="G97" s="266"/>
      <c r="H97" s="266"/>
    </row>
    <row r="98" spans="2:8" ht="22.5" x14ac:dyDescent="0.55000000000000004">
      <c r="B98" s="100"/>
      <c r="C98" s="230"/>
      <c r="D98" s="230"/>
      <c r="E98" s="230"/>
      <c r="F98" s="246" t="s">
        <v>190</v>
      </c>
      <c r="G98" s="246"/>
      <c r="H98" s="246"/>
    </row>
    <row r="99" spans="2:8" ht="22.5" x14ac:dyDescent="0.55000000000000004">
      <c r="B99" s="100"/>
      <c r="C99" s="230"/>
      <c r="D99" s="230"/>
      <c r="E99" s="230"/>
      <c r="F99" s="246"/>
      <c r="G99" s="246"/>
      <c r="H99" s="246"/>
    </row>
    <row r="100" spans="2:8" ht="23" thickBot="1" x14ac:dyDescent="0.6">
      <c r="B100" s="145"/>
      <c r="C100" s="232"/>
      <c r="D100" s="232"/>
      <c r="E100" s="232"/>
      <c r="F100" s="247"/>
      <c r="G100" s="247"/>
      <c r="H100" s="247"/>
    </row>
    <row r="101" spans="2:8" ht="22.5" x14ac:dyDescent="0.55000000000000004">
      <c r="B101" s="100" t="s">
        <v>280</v>
      </c>
      <c r="C101" s="240" t="s">
        <v>88</v>
      </c>
      <c r="D101" s="230"/>
      <c r="E101" s="230"/>
      <c r="F101" s="266"/>
      <c r="G101" s="266"/>
      <c r="H101" s="266"/>
    </row>
    <row r="102" spans="2:8" ht="22.5" x14ac:dyDescent="0.55000000000000004">
      <c r="B102" s="100"/>
      <c r="C102" s="230"/>
      <c r="D102" s="230"/>
      <c r="E102" s="230"/>
      <c r="F102" s="246" t="s">
        <v>190</v>
      </c>
      <c r="G102" s="246"/>
      <c r="H102" s="246"/>
    </row>
    <row r="103" spans="2:8" ht="22.5" x14ac:dyDescent="0.55000000000000004">
      <c r="B103" s="100"/>
      <c r="C103" s="230"/>
      <c r="D103" s="230"/>
      <c r="E103" s="230"/>
      <c r="F103" s="246"/>
      <c r="G103" s="246"/>
      <c r="H103" s="246"/>
    </row>
    <row r="104" spans="2:8" ht="23" thickBot="1" x14ac:dyDescent="0.6">
      <c r="B104" s="145"/>
      <c r="C104" s="232"/>
      <c r="D104" s="232"/>
      <c r="E104" s="232"/>
      <c r="F104" s="247"/>
      <c r="G104" s="247"/>
      <c r="H104" s="247"/>
    </row>
    <row r="105" spans="2:8" ht="22.5" x14ac:dyDescent="0.55000000000000004">
      <c r="B105" s="100" t="s">
        <v>281</v>
      </c>
      <c r="C105" s="230" t="s">
        <v>60</v>
      </c>
      <c r="D105" s="230"/>
      <c r="E105" s="230"/>
      <c r="F105" s="266"/>
      <c r="G105" s="266"/>
      <c r="H105" s="266"/>
    </row>
    <row r="106" spans="2:8" ht="22.5" x14ac:dyDescent="0.55000000000000004">
      <c r="B106" s="100"/>
      <c r="C106" s="230"/>
      <c r="D106" s="230"/>
      <c r="E106" s="230"/>
      <c r="F106" s="246" t="s">
        <v>190</v>
      </c>
      <c r="G106" s="246"/>
      <c r="H106" s="246"/>
    </row>
    <row r="107" spans="2:8" ht="22.5" x14ac:dyDescent="0.55000000000000004">
      <c r="B107" s="100"/>
      <c r="C107" s="230"/>
      <c r="D107" s="230"/>
      <c r="E107" s="230"/>
      <c r="F107" s="246"/>
      <c r="G107" s="246"/>
      <c r="H107" s="246"/>
    </row>
    <row r="108" spans="2:8" ht="23" thickBot="1" x14ac:dyDescent="0.6">
      <c r="B108" s="145"/>
      <c r="C108" s="232"/>
      <c r="D108" s="232"/>
      <c r="E108" s="232"/>
      <c r="F108" s="247"/>
      <c r="G108" s="247"/>
      <c r="H108" s="247"/>
    </row>
    <row r="109" spans="2:8" ht="22.5" x14ac:dyDescent="0.55000000000000004">
      <c r="B109" s="100" t="s">
        <v>282</v>
      </c>
      <c r="C109" s="230" t="s">
        <v>61</v>
      </c>
      <c r="D109" s="230"/>
      <c r="E109" s="230"/>
      <c r="F109" s="266"/>
      <c r="G109" s="266"/>
      <c r="H109" s="266"/>
    </row>
    <row r="110" spans="2:8" ht="22.5" x14ac:dyDescent="0.55000000000000004">
      <c r="B110" s="100"/>
      <c r="C110" s="230"/>
      <c r="D110" s="230"/>
      <c r="E110" s="230"/>
      <c r="F110" s="246" t="s">
        <v>164</v>
      </c>
      <c r="G110" s="246"/>
      <c r="H110" s="246"/>
    </row>
    <row r="111" spans="2:8" ht="22.5" x14ac:dyDescent="0.55000000000000004">
      <c r="B111" s="100"/>
      <c r="C111" s="230"/>
      <c r="D111" s="230"/>
      <c r="E111" s="230"/>
      <c r="F111" s="246"/>
      <c r="G111" s="246"/>
      <c r="H111" s="246"/>
    </row>
    <row r="112" spans="2:8" ht="22.5" x14ac:dyDescent="0.55000000000000004">
      <c r="B112" s="101"/>
      <c r="C112" s="248"/>
      <c r="D112" s="248"/>
      <c r="E112" s="248"/>
      <c r="F112" s="249"/>
      <c r="G112" s="249"/>
      <c r="H112" s="249"/>
    </row>
  </sheetData>
  <mergeCells count="59">
    <mergeCell ref="B109:B112"/>
    <mergeCell ref="C109:E112"/>
    <mergeCell ref="B97:B100"/>
    <mergeCell ref="C97:E100"/>
    <mergeCell ref="B101:B104"/>
    <mergeCell ref="C101:E104"/>
    <mergeCell ref="B105:B108"/>
    <mergeCell ref="C105:E108"/>
    <mergeCell ref="B19:B21"/>
    <mergeCell ref="C19:E21"/>
    <mergeCell ref="B2:I2"/>
    <mergeCell ref="J2:M2"/>
    <mergeCell ref="B4:U4"/>
    <mergeCell ref="B5:U5"/>
    <mergeCell ref="C7:E7"/>
    <mergeCell ref="C8:E8"/>
    <mergeCell ref="B9:U9"/>
    <mergeCell ref="B11:U11"/>
    <mergeCell ref="B14:H14"/>
    <mergeCell ref="F17:G17"/>
    <mergeCell ref="C18:E18"/>
    <mergeCell ref="B22:B25"/>
    <mergeCell ref="C22:E25"/>
    <mergeCell ref="B26:B29"/>
    <mergeCell ref="C26:E29"/>
    <mergeCell ref="B30:B33"/>
    <mergeCell ref="C30:E33"/>
    <mergeCell ref="B34:B37"/>
    <mergeCell ref="C34:E37"/>
    <mergeCell ref="B38:B40"/>
    <mergeCell ref="C38:E40"/>
    <mergeCell ref="B41:B44"/>
    <mergeCell ref="C41:E44"/>
    <mergeCell ref="B45:B48"/>
    <mergeCell ref="C45:E48"/>
    <mergeCell ref="B49:B52"/>
    <mergeCell ref="C49:E52"/>
    <mergeCell ref="B53:B56"/>
    <mergeCell ref="C53:E56"/>
    <mergeCell ref="B57:B60"/>
    <mergeCell ref="C57:E60"/>
    <mergeCell ref="B61:B64"/>
    <mergeCell ref="C61:E64"/>
    <mergeCell ref="B65:B68"/>
    <mergeCell ref="C65:E68"/>
    <mergeCell ref="B69:B72"/>
    <mergeCell ref="C69:E72"/>
    <mergeCell ref="B73:B76"/>
    <mergeCell ref="C73:E76"/>
    <mergeCell ref="B77:B80"/>
    <mergeCell ref="C77:E80"/>
    <mergeCell ref="B93:B96"/>
    <mergeCell ref="C93:E96"/>
    <mergeCell ref="B81:B84"/>
    <mergeCell ref="C81:E84"/>
    <mergeCell ref="B85:B88"/>
    <mergeCell ref="C85:E88"/>
    <mergeCell ref="B89:B92"/>
    <mergeCell ref="C89:E9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V112"/>
  <sheetViews>
    <sheetView showGridLines="0" zoomScale="60" zoomScaleNormal="60" workbookViewId="0"/>
  </sheetViews>
  <sheetFormatPr defaultRowHeight="18" x14ac:dyDescent="0.55000000000000004"/>
  <cols>
    <col min="1" max="1" width="4.9140625" customWidth="1"/>
    <col min="6" max="6" width="48.6640625" customWidth="1"/>
    <col min="7" max="7" width="45.08203125" customWidth="1"/>
    <col min="8" max="8" width="43.4140625" customWidth="1"/>
    <col min="9" max="21" width="8.203125E-2" hidden="1" customWidth="1"/>
  </cols>
  <sheetData>
    <row r="1" spans="1:22" ht="25.5" x14ac:dyDescent="0.85">
      <c r="A1" s="1"/>
      <c r="B1" s="3" t="s">
        <v>23</v>
      </c>
      <c r="C1" s="3"/>
      <c r="D1" s="3"/>
      <c r="E1" s="3"/>
      <c r="F1" s="3"/>
      <c r="G1" s="3"/>
      <c r="H1" s="3"/>
      <c r="I1" s="3"/>
      <c r="J1" s="3"/>
      <c r="K1" s="3"/>
      <c r="L1" s="4"/>
      <c r="M1" s="4"/>
      <c r="N1" s="4"/>
      <c r="O1" s="4"/>
      <c r="P1" s="4"/>
      <c r="Q1" s="4"/>
      <c r="R1" s="4"/>
      <c r="S1" s="4"/>
      <c r="T1" s="32"/>
      <c r="U1" s="32"/>
      <c r="V1" s="259"/>
    </row>
    <row r="2" spans="1:22" ht="38" x14ac:dyDescent="1.25">
      <c r="A2" s="1"/>
      <c r="B2" s="133" t="s">
        <v>304</v>
      </c>
      <c r="C2" s="133"/>
      <c r="D2" s="133"/>
      <c r="E2" s="133"/>
      <c r="F2" s="133"/>
      <c r="G2" s="133"/>
      <c r="H2" s="133"/>
      <c r="I2" s="133"/>
      <c r="J2" s="165"/>
      <c r="K2" s="165"/>
      <c r="L2" s="165"/>
      <c r="M2" s="165"/>
      <c r="N2" s="36"/>
      <c r="O2" s="36"/>
      <c r="P2" s="36"/>
      <c r="Q2" s="36"/>
      <c r="R2" s="36"/>
      <c r="S2" s="36"/>
      <c r="T2" s="36"/>
      <c r="U2" s="5"/>
      <c r="V2" s="259"/>
    </row>
    <row r="3" spans="1:22" ht="31.5" x14ac:dyDescent="1.05">
      <c r="A3" s="1"/>
      <c r="B3" s="6"/>
      <c r="C3" s="28" t="s">
        <v>134</v>
      </c>
      <c r="D3" s="6"/>
      <c r="E3" s="6"/>
      <c r="F3" s="6"/>
      <c r="G3" s="37" t="s">
        <v>39</v>
      </c>
      <c r="H3" s="6"/>
      <c r="I3" s="6"/>
      <c r="J3" s="37"/>
      <c r="K3" s="37"/>
      <c r="L3" s="7"/>
      <c r="M3" s="7"/>
      <c r="N3" s="7"/>
      <c r="O3" s="7"/>
      <c r="P3" s="7"/>
      <c r="Q3" s="7"/>
      <c r="R3" s="7"/>
      <c r="S3" s="7"/>
      <c r="T3" s="7"/>
      <c r="U3" s="8"/>
      <c r="V3" s="259"/>
    </row>
    <row r="4" spans="1:22" ht="22.5" x14ac:dyDescent="0.55000000000000004">
      <c r="A4" s="1"/>
      <c r="B4" s="135" t="s">
        <v>0</v>
      </c>
      <c r="C4" s="136"/>
      <c r="D4" s="136"/>
      <c r="E4" s="136"/>
      <c r="F4" s="136"/>
      <c r="G4" s="136"/>
      <c r="H4" s="136"/>
      <c r="I4" s="136"/>
      <c r="J4" s="136"/>
      <c r="K4" s="136"/>
      <c r="L4" s="136"/>
      <c r="M4" s="136"/>
      <c r="N4" s="136"/>
      <c r="O4" s="136"/>
      <c r="P4" s="136"/>
      <c r="Q4" s="136"/>
      <c r="R4" s="136"/>
      <c r="S4" s="136"/>
      <c r="T4" s="136"/>
      <c r="U4" s="136"/>
      <c r="V4" s="259"/>
    </row>
    <row r="5" spans="1:22" ht="74" customHeight="1" x14ac:dyDescent="0.55000000000000004">
      <c r="A5" s="1"/>
      <c r="B5" s="115" t="s">
        <v>135</v>
      </c>
      <c r="C5" s="116"/>
      <c r="D5" s="116"/>
      <c r="E5" s="116"/>
      <c r="F5" s="116"/>
      <c r="G5" s="116"/>
      <c r="H5" s="116"/>
      <c r="I5" s="116"/>
      <c r="J5" s="116"/>
      <c r="K5" s="116"/>
      <c r="L5" s="116"/>
      <c r="M5" s="116"/>
      <c r="N5" s="116"/>
      <c r="O5" s="116"/>
      <c r="P5" s="116"/>
      <c r="Q5" s="116"/>
      <c r="R5" s="116"/>
      <c r="S5" s="116"/>
      <c r="T5" s="116"/>
      <c r="U5" s="116"/>
      <c r="V5" s="259"/>
    </row>
    <row r="6" spans="1:22" x14ac:dyDescent="0.55000000000000004">
      <c r="A6" s="1"/>
      <c r="B6" s="254"/>
      <c r="C6" s="254"/>
      <c r="D6" s="254"/>
      <c r="E6" s="254"/>
      <c r="F6" s="254"/>
      <c r="G6" s="254"/>
      <c r="H6" s="254"/>
      <c r="I6" s="1"/>
      <c r="J6" s="1"/>
      <c r="K6" s="1"/>
      <c r="L6" s="1"/>
      <c r="M6" s="1"/>
      <c r="N6" s="1"/>
      <c r="O6" s="1"/>
      <c r="P6" s="1"/>
      <c r="Q6" s="1"/>
      <c r="R6" s="1"/>
      <c r="S6" s="1"/>
      <c r="T6" s="1"/>
      <c r="U6" s="1"/>
    </row>
    <row r="7" spans="1:22" ht="28.5" x14ac:dyDescent="0.95">
      <c r="A7" s="1"/>
      <c r="B7" s="250">
        <v>2</v>
      </c>
      <c r="C7" s="251" t="s">
        <v>136</v>
      </c>
      <c r="D7" s="252"/>
      <c r="E7" s="253"/>
      <c r="J7" s="29"/>
      <c r="K7" s="29"/>
      <c r="L7" s="29"/>
      <c r="M7" s="29"/>
      <c r="N7" s="29"/>
      <c r="O7" s="29"/>
      <c r="P7" s="29"/>
      <c r="Q7" s="29"/>
      <c r="R7" s="29"/>
      <c r="S7" s="29"/>
      <c r="T7" s="29"/>
      <c r="U7" s="30"/>
      <c r="V7" s="259"/>
    </row>
    <row r="8" spans="1:22" ht="28.5" x14ac:dyDescent="0.55000000000000004">
      <c r="A8" s="1"/>
      <c r="B8" s="9">
        <v>2</v>
      </c>
      <c r="C8" s="132" t="s">
        <v>411</v>
      </c>
      <c r="D8" s="132"/>
      <c r="E8" s="132"/>
      <c r="F8" s="13"/>
      <c r="G8" s="13"/>
      <c r="H8" s="13"/>
      <c r="I8" s="13"/>
      <c r="J8" s="13"/>
      <c r="K8" s="13"/>
      <c r="L8" s="13"/>
      <c r="M8" s="13"/>
      <c r="N8" s="13"/>
      <c r="O8" s="13"/>
      <c r="P8" s="13"/>
      <c r="Q8" s="13"/>
      <c r="R8" s="13"/>
      <c r="S8" s="13"/>
      <c r="T8" s="13"/>
      <c r="U8" s="14"/>
      <c r="V8" s="259"/>
    </row>
    <row r="9" spans="1:22" ht="21.65" customHeight="1" x14ac:dyDescent="0.55000000000000004">
      <c r="A9" s="1"/>
      <c r="B9" s="115" t="s">
        <v>137</v>
      </c>
      <c r="C9" s="116"/>
      <c r="D9" s="116"/>
      <c r="E9" s="116"/>
      <c r="F9" s="116"/>
      <c r="G9" s="116"/>
      <c r="H9" s="116"/>
      <c r="I9" s="116"/>
      <c r="J9" s="116"/>
      <c r="K9" s="116"/>
      <c r="L9" s="116"/>
      <c r="M9" s="116"/>
      <c r="N9" s="116"/>
      <c r="O9" s="116"/>
      <c r="P9" s="116"/>
      <c r="Q9" s="116"/>
      <c r="R9" s="116"/>
      <c r="S9" s="116"/>
      <c r="T9" s="116"/>
      <c r="U9" s="117"/>
      <c r="V9" s="259"/>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259"/>
    </row>
    <row r="11" spans="1:22" ht="64.25" customHeight="1" x14ac:dyDescent="0.55000000000000004">
      <c r="A11" s="1"/>
      <c r="B11" s="115" t="s">
        <v>301</v>
      </c>
      <c r="C11" s="116"/>
      <c r="D11" s="116"/>
      <c r="E11" s="116"/>
      <c r="F11" s="116"/>
      <c r="G11" s="116"/>
      <c r="H11" s="116"/>
      <c r="I11" s="116"/>
      <c r="J11" s="116"/>
      <c r="K11" s="116"/>
      <c r="L11" s="116"/>
      <c r="M11" s="116"/>
      <c r="N11" s="116"/>
      <c r="O11" s="116"/>
      <c r="P11" s="116"/>
      <c r="Q11" s="116"/>
      <c r="R11" s="116"/>
      <c r="S11" s="116"/>
      <c r="T11" s="116"/>
      <c r="U11" s="117"/>
      <c r="V11" s="259"/>
    </row>
    <row r="14" spans="1:22" ht="32.5" x14ac:dyDescent="0.55000000000000004">
      <c r="B14" s="168" t="s">
        <v>244</v>
      </c>
      <c r="C14" s="168"/>
      <c r="D14" s="168"/>
      <c r="E14" s="168"/>
      <c r="F14" s="168"/>
      <c r="G14" s="168"/>
      <c r="H14" s="168"/>
    </row>
    <row r="17" spans="2:8" ht="26.5" x14ac:dyDescent="0.55000000000000004">
      <c r="C17" s="258"/>
      <c r="D17" s="258"/>
      <c r="E17" s="258"/>
      <c r="F17" s="169" t="s">
        <v>139</v>
      </c>
      <c r="G17" s="169"/>
      <c r="H17" s="59" t="s">
        <v>140</v>
      </c>
    </row>
    <row r="18" spans="2:8" ht="25.5" x14ac:dyDescent="0.55000000000000004">
      <c r="B18" s="35" t="s">
        <v>1</v>
      </c>
      <c r="C18" s="255" t="s">
        <v>2</v>
      </c>
      <c r="D18" s="256"/>
      <c r="E18" s="257"/>
      <c r="F18" s="60" t="s">
        <v>141</v>
      </c>
      <c r="G18" s="60" t="s">
        <v>142</v>
      </c>
      <c r="H18" s="60" t="s">
        <v>141</v>
      </c>
    </row>
    <row r="19" spans="2:8" ht="21.65" customHeight="1" x14ac:dyDescent="0.55000000000000004">
      <c r="B19" s="99" t="s">
        <v>76</v>
      </c>
      <c r="C19" s="228" t="s">
        <v>143</v>
      </c>
      <c r="D19" s="228"/>
      <c r="E19" s="228"/>
      <c r="F19" s="229"/>
      <c r="G19" s="229"/>
      <c r="H19" s="229"/>
    </row>
    <row r="20" spans="2:8" ht="22.5" x14ac:dyDescent="0.55000000000000004">
      <c r="B20" s="100"/>
      <c r="C20" s="230"/>
      <c r="D20" s="230"/>
      <c r="E20" s="230"/>
      <c r="F20" s="231"/>
      <c r="G20" s="231"/>
      <c r="H20" s="231"/>
    </row>
    <row r="21" spans="2:8" ht="23" thickBot="1" x14ac:dyDescent="0.6">
      <c r="B21" s="145"/>
      <c r="C21" s="232"/>
      <c r="D21" s="232"/>
      <c r="E21" s="232"/>
      <c r="F21" s="233"/>
      <c r="G21" s="233"/>
      <c r="H21" s="233"/>
    </row>
    <row r="22" spans="2:8" ht="21.65" customHeight="1" x14ac:dyDescent="0.55000000000000004">
      <c r="B22" s="100" t="s">
        <v>77</v>
      </c>
      <c r="C22" s="269" t="s">
        <v>144</v>
      </c>
      <c r="D22" s="270"/>
      <c r="E22" s="270"/>
      <c r="F22" s="61"/>
      <c r="G22" s="61"/>
      <c r="H22" s="260" t="s">
        <v>245</v>
      </c>
    </row>
    <row r="23" spans="2:8" ht="22.5" x14ac:dyDescent="0.55000000000000004">
      <c r="B23" s="100"/>
      <c r="C23" s="270"/>
      <c r="D23" s="270"/>
      <c r="E23" s="270"/>
      <c r="F23" s="61"/>
      <c r="G23" s="61"/>
      <c r="H23" s="62" t="s">
        <v>246</v>
      </c>
    </row>
    <row r="24" spans="2:8" ht="22.5" x14ac:dyDescent="0.55000000000000004">
      <c r="B24" s="100"/>
      <c r="C24" s="270"/>
      <c r="D24" s="270"/>
      <c r="E24" s="270"/>
      <c r="F24" s="61"/>
      <c r="G24" s="61"/>
      <c r="H24" s="62" t="s">
        <v>147</v>
      </c>
    </row>
    <row r="25" spans="2:8" ht="23" thickBot="1" x14ac:dyDescent="0.6">
      <c r="B25" s="145"/>
      <c r="C25" s="271"/>
      <c r="D25" s="271"/>
      <c r="E25" s="271"/>
      <c r="F25" s="261"/>
      <c r="G25" s="261"/>
      <c r="H25" s="262" t="s">
        <v>247</v>
      </c>
    </row>
    <row r="26" spans="2:8" ht="21.65" customHeight="1" x14ac:dyDescent="0.55000000000000004">
      <c r="B26" s="100" t="s">
        <v>78</v>
      </c>
      <c r="C26" s="240" t="s">
        <v>149</v>
      </c>
      <c r="D26" s="230"/>
      <c r="E26" s="230"/>
      <c r="F26" s="61"/>
      <c r="G26" s="61"/>
      <c r="H26" s="260" t="s">
        <v>245</v>
      </c>
    </row>
    <row r="27" spans="2:8" ht="22.5" x14ac:dyDescent="0.55000000000000004">
      <c r="B27" s="100"/>
      <c r="C27" s="230"/>
      <c r="D27" s="230"/>
      <c r="E27" s="230"/>
      <c r="F27" s="61"/>
      <c r="G27" s="61"/>
      <c r="H27" s="62" t="s">
        <v>150</v>
      </c>
    </row>
    <row r="28" spans="2:8" ht="22.5" x14ac:dyDescent="0.55000000000000004">
      <c r="B28" s="100"/>
      <c r="C28" s="230"/>
      <c r="D28" s="230"/>
      <c r="E28" s="230"/>
      <c r="F28" s="61"/>
      <c r="G28" s="61"/>
      <c r="H28" s="62" t="s">
        <v>151</v>
      </c>
    </row>
    <row r="29" spans="2:8" ht="23" thickBot="1" x14ac:dyDescent="0.6">
      <c r="B29" s="145"/>
      <c r="C29" s="232"/>
      <c r="D29" s="232"/>
      <c r="E29" s="232"/>
      <c r="F29" s="261"/>
      <c r="G29" s="261"/>
      <c r="H29" s="262" t="s">
        <v>152</v>
      </c>
    </row>
    <row r="30" spans="2:8" ht="21.65" customHeight="1" x14ac:dyDescent="0.55000000000000004">
      <c r="B30" s="100" t="s">
        <v>79</v>
      </c>
      <c r="C30" s="230" t="s">
        <v>153</v>
      </c>
      <c r="D30" s="230"/>
      <c r="E30" s="230"/>
      <c r="F30" s="231"/>
      <c r="G30" s="231"/>
      <c r="H30" s="231"/>
    </row>
    <row r="31" spans="2:8" ht="22.5" x14ac:dyDescent="0.55000000000000004">
      <c r="B31" s="100"/>
      <c r="C31" s="230"/>
      <c r="D31" s="230"/>
      <c r="E31" s="230"/>
      <c r="F31" s="231"/>
      <c r="G31" s="231"/>
      <c r="H31" s="231"/>
    </row>
    <row r="32" spans="2:8" ht="22.5" x14ac:dyDescent="0.55000000000000004">
      <c r="B32" s="100"/>
      <c r="C32" s="230"/>
      <c r="D32" s="230"/>
      <c r="E32" s="230"/>
      <c r="F32" s="231"/>
      <c r="G32" s="231"/>
      <c r="H32" s="231"/>
    </row>
    <row r="33" spans="2:8" ht="23" thickBot="1" x14ac:dyDescent="0.6">
      <c r="B33" s="145"/>
      <c r="C33" s="232"/>
      <c r="D33" s="232"/>
      <c r="E33" s="232"/>
      <c r="F33" s="233"/>
      <c r="G33" s="233"/>
      <c r="H33" s="233"/>
    </row>
    <row r="34" spans="2:8" ht="22.5" x14ac:dyDescent="0.55000000000000004">
      <c r="B34" s="100" t="s">
        <v>35</v>
      </c>
      <c r="C34" s="230" t="s">
        <v>56</v>
      </c>
      <c r="D34" s="230"/>
      <c r="E34" s="230"/>
      <c r="F34" s="231"/>
      <c r="G34" s="231"/>
      <c r="H34" s="231"/>
    </row>
    <row r="35" spans="2:8" ht="22.5" x14ac:dyDescent="0.55000000000000004">
      <c r="B35" s="100"/>
      <c r="C35" s="230"/>
      <c r="D35" s="230"/>
      <c r="E35" s="230"/>
      <c r="F35" s="231"/>
      <c r="G35" s="231"/>
      <c r="H35" s="231"/>
    </row>
    <row r="36" spans="2:8" ht="22.5" x14ac:dyDescent="0.55000000000000004">
      <c r="B36" s="100"/>
      <c r="C36" s="230"/>
      <c r="D36" s="230"/>
      <c r="E36" s="230"/>
      <c r="F36" s="231"/>
      <c r="G36" s="231"/>
      <c r="H36" s="231"/>
    </row>
    <row r="37" spans="2:8" ht="23" thickBot="1" x14ac:dyDescent="0.6">
      <c r="B37" s="145"/>
      <c r="C37" s="232"/>
      <c r="D37" s="232"/>
      <c r="E37" s="232"/>
      <c r="F37" s="233"/>
      <c r="G37" s="233"/>
      <c r="H37" s="233"/>
    </row>
    <row r="38" spans="2:8" ht="21.65" customHeight="1" x14ac:dyDescent="0.55000000000000004">
      <c r="B38" s="99" t="s">
        <v>80</v>
      </c>
      <c r="C38" s="228" t="s">
        <v>154</v>
      </c>
      <c r="D38" s="228"/>
      <c r="E38" s="228"/>
      <c r="F38" s="229"/>
      <c r="G38" s="229"/>
      <c r="H38" s="229"/>
    </row>
    <row r="39" spans="2:8" ht="22.5" x14ac:dyDescent="0.55000000000000004">
      <c r="B39" s="100"/>
      <c r="C39" s="230"/>
      <c r="D39" s="230"/>
      <c r="E39" s="230"/>
      <c r="F39" s="231"/>
      <c r="G39" s="231"/>
      <c r="H39" s="231"/>
    </row>
    <row r="40" spans="2:8" ht="23" thickBot="1" x14ac:dyDescent="0.6">
      <c r="B40" s="145"/>
      <c r="C40" s="232"/>
      <c r="D40" s="232"/>
      <c r="E40" s="232"/>
      <c r="F40" s="233"/>
      <c r="G40" s="233"/>
      <c r="H40" s="233"/>
    </row>
    <row r="41" spans="2:8" ht="21.65" customHeight="1" x14ac:dyDescent="0.55000000000000004">
      <c r="B41" s="149" t="s">
        <v>70</v>
      </c>
      <c r="C41" s="272" t="s">
        <v>155</v>
      </c>
      <c r="D41" s="273"/>
      <c r="E41" s="273"/>
      <c r="F41" s="264"/>
      <c r="G41" s="264"/>
      <c r="H41" s="267" t="s">
        <v>245</v>
      </c>
    </row>
    <row r="42" spans="2:8" ht="22.5" x14ac:dyDescent="0.55000000000000004">
      <c r="B42" s="100"/>
      <c r="C42" s="270"/>
      <c r="D42" s="270"/>
      <c r="E42" s="270"/>
      <c r="F42" s="61"/>
      <c r="G42" s="61"/>
      <c r="H42" s="64" t="s">
        <v>248</v>
      </c>
    </row>
    <row r="43" spans="2:8" ht="22.5" x14ac:dyDescent="0.55000000000000004">
      <c r="B43" s="100"/>
      <c r="C43" s="270"/>
      <c r="D43" s="270"/>
      <c r="E43" s="270"/>
      <c r="F43" s="61"/>
      <c r="G43" s="61"/>
      <c r="H43" s="64" t="s">
        <v>157</v>
      </c>
    </row>
    <row r="44" spans="2:8" ht="23" thickBot="1" x14ac:dyDescent="0.6">
      <c r="B44" s="145"/>
      <c r="C44" s="271"/>
      <c r="D44" s="271"/>
      <c r="E44" s="271"/>
      <c r="F44" s="261"/>
      <c r="G44" s="261"/>
      <c r="H44" s="239" t="s">
        <v>249</v>
      </c>
    </row>
    <row r="45" spans="2:8" ht="21.65" customHeight="1" x14ac:dyDescent="0.55000000000000004">
      <c r="B45" s="100" t="s">
        <v>36</v>
      </c>
      <c r="C45" s="240" t="s">
        <v>159</v>
      </c>
      <c r="D45" s="230"/>
      <c r="E45" s="230"/>
      <c r="F45" s="61"/>
      <c r="G45" s="61"/>
      <c r="H45" s="260" t="s">
        <v>245</v>
      </c>
    </row>
    <row r="46" spans="2:8" ht="22.5" x14ac:dyDescent="0.55000000000000004">
      <c r="B46" s="100"/>
      <c r="C46" s="230"/>
      <c r="D46" s="230"/>
      <c r="E46" s="230"/>
      <c r="F46" s="61"/>
      <c r="G46" s="61"/>
      <c r="H46" s="62" t="s">
        <v>160</v>
      </c>
    </row>
    <row r="47" spans="2:8" ht="22.5" x14ac:dyDescent="0.55000000000000004">
      <c r="B47" s="100"/>
      <c r="C47" s="230"/>
      <c r="D47" s="230"/>
      <c r="E47" s="230"/>
      <c r="F47" s="61"/>
      <c r="G47" s="61"/>
      <c r="H47" s="62" t="s">
        <v>238</v>
      </c>
    </row>
    <row r="48" spans="2:8" ht="23" thickBot="1" x14ac:dyDescent="0.6">
      <c r="B48" s="145"/>
      <c r="C48" s="232"/>
      <c r="D48" s="232"/>
      <c r="E48" s="232"/>
      <c r="F48" s="261"/>
      <c r="G48" s="261"/>
      <c r="H48" s="262" t="s">
        <v>239</v>
      </c>
    </row>
    <row r="49" spans="2:8" ht="21.65" customHeight="1" x14ac:dyDescent="0.55000000000000004">
      <c r="B49" s="100" t="s">
        <v>49</v>
      </c>
      <c r="C49" s="230" t="s">
        <v>163</v>
      </c>
      <c r="D49" s="230"/>
      <c r="E49" s="230"/>
      <c r="F49" s="61"/>
      <c r="G49" s="61"/>
      <c r="H49" s="61"/>
    </row>
    <row r="50" spans="2:8" ht="18" customHeight="1" x14ac:dyDescent="0.55000000000000004">
      <c r="B50" s="100"/>
      <c r="C50" s="230"/>
      <c r="D50" s="230"/>
      <c r="E50" s="230"/>
      <c r="F50" s="61"/>
      <c r="G50" s="61"/>
      <c r="H50" s="61"/>
    </row>
    <row r="51" spans="2:8" ht="18" customHeight="1" x14ac:dyDescent="0.55000000000000004">
      <c r="B51" s="100"/>
      <c r="C51" s="230"/>
      <c r="D51" s="230"/>
      <c r="E51" s="230"/>
      <c r="F51" s="61"/>
      <c r="G51" s="61"/>
      <c r="H51" s="61"/>
    </row>
    <row r="52" spans="2:8" ht="18.649999999999999" customHeight="1" thickBot="1" x14ac:dyDescent="0.6">
      <c r="B52" s="145"/>
      <c r="C52" s="232"/>
      <c r="D52" s="232"/>
      <c r="E52" s="232"/>
      <c r="F52" s="261"/>
      <c r="G52" s="261"/>
      <c r="H52" s="261"/>
    </row>
    <row r="53" spans="2:8" ht="21.65" customHeight="1" x14ac:dyDescent="0.55000000000000004">
      <c r="B53" s="100" t="s">
        <v>50</v>
      </c>
      <c r="C53" s="230" t="s">
        <v>48</v>
      </c>
      <c r="D53" s="230"/>
      <c r="E53" s="230"/>
      <c r="F53" s="231"/>
      <c r="G53" s="61"/>
      <c r="H53" s="61"/>
    </row>
    <row r="54" spans="2:8" ht="22.5" x14ac:dyDescent="0.55000000000000004">
      <c r="B54" s="100"/>
      <c r="C54" s="230"/>
      <c r="D54" s="230"/>
      <c r="E54" s="230"/>
      <c r="F54" s="231" t="s">
        <v>164</v>
      </c>
      <c r="G54" s="61"/>
      <c r="H54" s="61"/>
    </row>
    <row r="55" spans="2:8" ht="22.5" x14ac:dyDescent="0.55000000000000004">
      <c r="B55" s="100"/>
      <c r="C55" s="230"/>
      <c r="D55" s="230"/>
      <c r="E55" s="230"/>
      <c r="F55" s="231"/>
      <c r="G55" s="61"/>
      <c r="H55" s="61"/>
    </row>
    <row r="56" spans="2:8" ht="23" thickBot="1" x14ac:dyDescent="0.6">
      <c r="B56" s="145"/>
      <c r="C56" s="232"/>
      <c r="D56" s="232"/>
      <c r="E56" s="232"/>
      <c r="F56" s="233"/>
      <c r="G56" s="261"/>
      <c r="H56" s="261"/>
    </row>
    <row r="57" spans="2:8" ht="21.65" customHeight="1" x14ac:dyDescent="0.55000000000000004">
      <c r="B57" s="100" t="s">
        <v>81</v>
      </c>
      <c r="C57" s="230" t="s">
        <v>165</v>
      </c>
      <c r="D57" s="230"/>
      <c r="E57" s="230"/>
      <c r="F57" s="231"/>
      <c r="G57" s="61"/>
      <c r="H57" s="61"/>
    </row>
    <row r="58" spans="2:8" ht="22.5" x14ac:dyDescent="0.55000000000000004">
      <c r="B58" s="100"/>
      <c r="C58" s="230"/>
      <c r="D58" s="230"/>
      <c r="E58" s="230"/>
      <c r="F58" s="231" t="s">
        <v>164</v>
      </c>
      <c r="G58" s="61"/>
      <c r="H58" s="61"/>
    </row>
    <row r="59" spans="2:8" ht="22.5" x14ac:dyDescent="0.55000000000000004">
      <c r="B59" s="100"/>
      <c r="C59" s="230"/>
      <c r="D59" s="230"/>
      <c r="E59" s="230"/>
      <c r="F59" s="231"/>
      <c r="G59" s="61"/>
      <c r="H59" s="61"/>
    </row>
    <row r="60" spans="2:8" ht="23" thickBot="1" x14ac:dyDescent="0.6">
      <c r="B60" s="145"/>
      <c r="C60" s="232"/>
      <c r="D60" s="232"/>
      <c r="E60" s="232"/>
      <c r="F60" s="233"/>
      <c r="G60" s="261"/>
      <c r="H60" s="261"/>
    </row>
    <row r="61" spans="2:8" ht="21.65" customHeight="1" x14ac:dyDescent="0.55000000000000004">
      <c r="B61" s="100" t="s">
        <v>51</v>
      </c>
      <c r="C61" s="230" t="s">
        <v>95</v>
      </c>
      <c r="D61" s="230"/>
      <c r="E61" s="230"/>
      <c r="F61" s="263" t="s">
        <v>245</v>
      </c>
      <c r="G61" s="263" t="s">
        <v>286</v>
      </c>
      <c r="H61" s="61"/>
    </row>
    <row r="62" spans="2:8" ht="22.5" x14ac:dyDescent="0.55000000000000004">
      <c r="B62" s="100"/>
      <c r="C62" s="230"/>
      <c r="D62" s="230"/>
      <c r="E62" s="230"/>
      <c r="F62" s="64" t="s">
        <v>285</v>
      </c>
      <c r="G62" s="64" t="s">
        <v>287</v>
      </c>
      <c r="H62" s="61"/>
    </row>
    <row r="63" spans="2:8" ht="22.5" x14ac:dyDescent="0.55000000000000004">
      <c r="B63" s="100"/>
      <c r="C63" s="230"/>
      <c r="D63" s="230"/>
      <c r="E63" s="230"/>
      <c r="F63" s="64" t="s">
        <v>283</v>
      </c>
      <c r="G63" s="64" t="s">
        <v>288</v>
      </c>
      <c r="H63" s="61"/>
    </row>
    <row r="64" spans="2:8" ht="23" thickBot="1" x14ac:dyDescent="0.6">
      <c r="B64" s="145"/>
      <c r="C64" s="232"/>
      <c r="D64" s="232"/>
      <c r="E64" s="232"/>
      <c r="F64" s="239" t="s">
        <v>284</v>
      </c>
      <c r="G64" s="239"/>
      <c r="H64" s="261"/>
    </row>
    <row r="65" spans="2:8" ht="22.5" x14ac:dyDescent="0.55000000000000004">
      <c r="B65" s="100" t="s">
        <v>82</v>
      </c>
      <c r="C65" s="230" t="s">
        <v>106</v>
      </c>
      <c r="D65" s="230"/>
      <c r="E65" s="230"/>
      <c r="F65" s="263" t="s">
        <v>245</v>
      </c>
      <c r="G65" s="263"/>
      <c r="H65" s="61"/>
    </row>
    <row r="66" spans="2:8" ht="22.5" x14ac:dyDescent="0.55000000000000004">
      <c r="B66" s="100"/>
      <c r="C66" s="230"/>
      <c r="D66" s="230"/>
      <c r="E66" s="230"/>
      <c r="F66" s="64" t="s">
        <v>289</v>
      </c>
      <c r="G66" s="64"/>
      <c r="H66" s="61"/>
    </row>
    <row r="67" spans="2:8" ht="22.5" x14ac:dyDescent="0.55000000000000004">
      <c r="B67" s="100"/>
      <c r="C67" s="230"/>
      <c r="D67" s="230"/>
      <c r="E67" s="230"/>
      <c r="F67" s="64" t="s">
        <v>290</v>
      </c>
      <c r="G67" s="64"/>
      <c r="H67" s="61"/>
    </row>
    <row r="68" spans="2:8" ht="23" thickBot="1" x14ac:dyDescent="0.6">
      <c r="B68" s="145"/>
      <c r="C68" s="232"/>
      <c r="D68" s="232"/>
      <c r="E68" s="232"/>
      <c r="F68" s="239"/>
      <c r="G68" s="239"/>
      <c r="H68" s="261"/>
    </row>
    <row r="69" spans="2:8" ht="21.65" customHeight="1" x14ac:dyDescent="0.55000000000000004">
      <c r="B69" s="100" t="s">
        <v>83</v>
      </c>
      <c r="C69" s="230" t="s">
        <v>108</v>
      </c>
      <c r="D69" s="230"/>
      <c r="E69" s="230"/>
      <c r="F69" s="263" t="s">
        <v>245</v>
      </c>
      <c r="G69" s="263" t="s">
        <v>291</v>
      </c>
      <c r="H69" s="266"/>
    </row>
    <row r="70" spans="2:8" ht="22.5" x14ac:dyDescent="0.55000000000000004">
      <c r="B70" s="100"/>
      <c r="C70" s="230"/>
      <c r="D70" s="230"/>
      <c r="E70" s="230"/>
      <c r="F70" s="64" t="s">
        <v>398</v>
      </c>
      <c r="G70" s="64" t="s">
        <v>401</v>
      </c>
      <c r="H70" s="246"/>
    </row>
    <row r="71" spans="2:8" ht="22.5" x14ac:dyDescent="0.55000000000000004">
      <c r="B71" s="100"/>
      <c r="C71" s="230"/>
      <c r="D71" s="230"/>
      <c r="E71" s="230"/>
      <c r="F71" s="64" t="s">
        <v>399</v>
      </c>
      <c r="G71" s="64" t="s">
        <v>402</v>
      </c>
      <c r="H71" s="246"/>
    </row>
    <row r="72" spans="2:8" ht="23" thickBot="1" x14ac:dyDescent="0.6">
      <c r="B72" s="145"/>
      <c r="C72" s="232"/>
      <c r="D72" s="232"/>
      <c r="E72" s="232"/>
      <c r="F72" s="239" t="s">
        <v>400</v>
      </c>
      <c r="G72" s="239"/>
      <c r="H72" s="247"/>
    </row>
    <row r="73" spans="2:8" ht="22.5" x14ac:dyDescent="0.55000000000000004">
      <c r="B73" s="100" t="s">
        <v>89</v>
      </c>
      <c r="C73" s="230" t="s">
        <v>110</v>
      </c>
      <c r="D73" s="230"/>
      <c r="E73" s="230"/>
      <c r="F73" s="63" t="s">
        <v>245</v>
      </c>
      <c r="G73" s="267" t="s">
        <v>291</v>
      </c>
      <c r="H73" s="266"/>
    </row>
    <row r="74" spans="2:8" ht="22.5" x14ac:dyDescent="0.55000000000000004">
      <c r="B74" s="100"/>
      <c r="C74" s="230"/>
      <c r="D74" s="230"/>
      <c r="E74" s="230"/>
      <c r="F74" s="64" t="s">
        <v>292</v>
      </c>
      <c r="G74" s="64" t="s">
        <v>295</v>
      </c>
      <c r="H74" s="246"/>
    </row>
    <row r="75" spans="2:8" ht="22.5" x14ac:dyDescent="0.55000000000000004">
      <c r="B75" s="100"/>
      <c r="C75" s="230"/>
      <c r="D75" s="230"/>
      <c r="E75" s="230"/>
      <c r="F75" s="64" t="s">
        <v>293</v>
      </c>
      <c r="G75" s="64" t="s">
        <v>296</v>
      </c>
      <c r="H75" s="246"/>
    </row>
    <row r="76" spans="2:8" ht="23" thickBot="1" x14ac:dyDescent="0.6">
      <c r="B76" s="145"/>
      <c r="C76" s="232"/>
      <c r="D76" s="232"/>
      <c r="E76" s="232"/>
      <c r="F76" s="239" t="s">
        <v>294</v>
      </c>
      <c r="G76" s="239"/>
      <c r="H76" s="247"/>
    </row>
    <row r="77" spans="2:8" ht="22.5" x14ac:dyDescent="0.55000000000000004">
      <c r="B77" s="149" t="s">
        <v>91</v>
      </c>
      <c r="C77" s="242" t="s">
        <v>75</v>
      </c>
      <c r="D77" s="242"/>
      <c r="E77" s="242"/>
      <c r="F77" s="268"/>
      <c r="G77" s="268"/>
      <c r="H77" s="266"/>
    </row>
    <row r="78" spans="2:8" ht="22.5" x14ac:dyDescent="0.55000000000000004">
      <c r="B78" s="100"/>
      <c r="C78" s="230"/>
      <c r="D78" s="230"/>
      <c r="E78" s="230"/>
      <c r="F78" s="246" t="s">
        <v>219</v>
      </c>
      <c r="G78" s="246"/>
      <c r="H78" s="246"/>
    </row>
    <row r="79" spans="2:8" ht="22.5" x14ac:dyDescent="0.55000000000000004">
      <c r="B79" s="100"/>
      <c r="C79" s="230"/>
      <c r="D79" s="230"/>
      <c r="E79" s="230"/>
      <c r="F79" s="246"/>
      <c r="G79" s="246"/>
      <c r="H79" s="246"/>
    </row>
    <row r="80" spans="2:8" ht="23" thickBot="1" x14ac:dyDescent="0.6">
      <c r="B80" s="145"/>
      <c r="C80" s="248"/>
      <c r="D80" s="248"/>
      <c r="E80" s="248"/>
      <c r="F80" s="247"/>
      <c r="G80" s="247"/>
      <c r="H80" s="247"/>
    </row>
    <row r="81" spans="2:8" ht="22.5" x14ac:dyDescent="0.55000000000000004">
      <c r="B81" s="149" t="s">
        <v>168</v>
      </c>
      <c r="C81" s="242" t="s">
        <v>66</v>
      </c>
      <c r="D81" s="242"/>
      <c r="E81" s="242"/>
      <c r="F81" s="268"/>
      <c r="G81" s="268"/>
      <c r="H81" s="268"/>
    </row>
    <row r="82" spans="2:8" ht="22.5" x14ac:dyDescent="0.55000000000000004">
      <c r="B82" s="100"/>
      <c r="C82" s="230"/>
      <c r="D82" s="230"/>
      <c r="E82" s="230"/>
      <c r="F82" s="246"/>
      <c r="G82" s="246"/>
      <c r="H82" s="246"/>
    </row>
    <row r="83" spans="2:8" ht="22.5" x14ac:dyDescent="0.55000000000000004">
      <c r="B83" s="100"/>
      <c r="C83" s="230"/>
      <c r="D83" s="230"/>
      <c r="E83" s="230"/>
      <c r="F83" s="246"/>
      <c r="G83" s="246"/>
      <c r="H83" s="246"/>
    </row>
    <row r="84" spans="2:8" ht="23" thickBot="1" x14ac:dyDescent="0.6">
      <c r="B84" s="145"/>
      <c r="C84" s="232"/>
      <c r="D84" s="232"/>
      <c r="E84" s="232"/>
      <c r="F84" s="247"/>
      <c r="G84" s="247"/>
      <c r="H84" s="247"/>
    </row>
    <row r="85" spans="2:8" ht="21.65" customHeight="1" x14ac:dyDescent="0.55000000000000004">
      <c r="B85" s="100" t="s">
        <v>170</v>
      </c>
      <c r="C85" s="230" t="s">
        <v>67</v>
      </c>
      <c r="D85" s="230"/>
      <c r="E85" s="230"/>
      <c r="F85" s="263" t="s">
        <v>245</v>
      </c>
      <c r="G85" s="266"/>
      <c r="H85" s="266"/>
    </row>
    <row r="86" spans="2:8" ht="22.5" x14ac:dyDescent="0.55000000000000004">
      <c r="B86" s="100"/>
      <c r="C86" s="230"/>
      <c r="D86" s="230"/>
      <c r="E86" s="230"/>
      <c r="F86" s="64" t="s">
        <v>297</v>
      </c>
      <c r="G86" s="246"/>
      <c r="H86" s="246"/>
    </row>
    <row r="87" spans="2:8" ht="22.5" x14ac:dyDescent="0.55000000000000004">
      <c r="B87" s="100"/>
      <c r="C87" s="230"/>
      <c r="D87" s="230"/>
      <c r="E87" s="230"/>
      <c r="F87" s="64" t="s">
        <v>298</v>
      </c>
      <c r="G87" s="246"/>
      <c r="H87" s="246"/>
    </row>
    <row r="88" spans="2:8" ht="23" thickBot="1" x14ac:dyDescent="0.6">
      <c r="B88" s="145"/>
      <c r="C88" s="232"/>
      <c r="D88" s="232"/>
      <c r="E88" s="232"/>
      <c r="F88" s="239"/>
      <c r="G88" s="247"/>
      <c r="H88" s="247"/>
    </row>
    <row r="89" spans="2:8" ht="21.65" customHeight="1" x14ac:dyDescent="0.55000000000000004">
      <c r="B89" s="100" t="s">
        <v>171</v>
      </c>
      <c r="C89" s="240" t="s">
        <v>68</v>
      </c>
      <c r="D89" s="230"/>
      <c r="E89" s="230"/>
      <c r="F89" s="263" t="s">
        <v>245</v>
      </c>
      <c r="G89" s="266"/>
      <c r="H89" s="266"/>
    </row>
    <row r="90" spans="2:8" ht="22.5" x14ac:dyDescent="0.55000000000000004">
      <c r="B90" s="100"/>
      <c r="C90" s="230"/>
      <c r="D90" s="230"/>
      <c r="E90" s="230"/>
      <c r="F90" s="64" t="s">
        <v>299</v>
      </c>
      <c r="G90" s="246"/>
      <c r="H90" s="246"/>
    </row>
    <row r="91" spans="2:8" ht="22.5" x14ac:dyDescent="0.55000000000000004">
      <c r="B91" s="100"/>
      <c r="C91" s="230"/>
      <c r="D91" s="230"/>
      <c r="E91" s="230"/>
      <c r="F91" s="64" t="s">
        <v>300</v>
      </c>
      <c r="G91" s="246"/>
      <c r="H91" s="246"/>
    </row>
    <row r="92" spans="2:8" ht="23" thickBot="1" x14ac:dyDescent="0.6">
      <c r="B92" s="145"/>
      <c r="C92" s="232"/>
      <c r="D92" s="232"/>
      <c r="E92" s="232"/>
      <c r="F92" s="239"/>
      <c r="G92" s="247"/>
      <c r="H92" s="247"/>
    </row>
    <row r="93" spans="2:8" ht="21.65" customHeight="1" x14ac:dyDescent="0.55000000000000004">
      <c r="B93" s="100" t="s">
        <v>172</v>
      </c>
      <c r="C93" s="230" t="s">
        <v>69</v>
      </c>
      <c r="D93" s="230"/>
      <c r="E93" s="230"/>
      <c r="F93" s="266"/>
      <c r="G93" s="266"/>
      <c r="H93" s="266"/>
    </row>
    <row r="94" spans="2:8" ht="22.5" x14ac:dyDescent="0.55000000000000004">
      <c r="B94" s="100"/>
      <c r="C94" s="230"/>
      <c r="D94" s="230"/>
      <c r="E94" s="230"/>
      <c r="F94" s="246"/>
      <c r="G94" s="246"/>
      <c r="H94" s="246"/>
    </row>
    <row r="95" spans="2:8" ht="22.5" x14ac:dyDescent="0.55000000000000004">
      <c r="B95" s="100"/>
      <c r="C95" s="230"/>
      <c r="D95" s="230"/>
      <c r="E95" s="230"/>
      <c r="F95" s="246"/>
      <c r="G95" s="246"/>
      <c r="H95" s="246"/>
    </row>
    <row r="96" spans="2:8" ht="23" thickBot="1" x14ac:dyDescent="0.6">
      <c r="B96" s="145"/>
      <c r="C96" s="232"/>
      <c r="D96" s="232"/>
      <c r="E96" s="232"/>
      <c r="F96" s="247"/>
      <c r="G96" s="247"/>
      <c r="H96" s="247"/>
    </row>
    <row r="97" spans="2:8" ht="22.5" x14ac:dyDescent="0.55000000000000004">
      <c r="B97" s="100" t="s">
        <v>213</v>
      </c>
      <c r="C97" s="240" t="s">
        <v>211</v>
      </c>
      <c r="D97" s="230"/>
      <c r="E97" s="230"/>
      <c r="F97" s="266"/>
      <c r="G97" s="266"/>
      <c r="H97" s="266"/>
    </row>
    <row r="98" spans="2:8" ht="22.5" x14ac:dyDescent="0.55000000000000004">
      <c r="B98" s="100"/>
      <c r="C98" s="230"/>
      <c r="D98" s="230"/>
      <c r="E98" s="230"/>
      <c r="F98" s="246" t="s">
        <v>190</v>
      </c>
      <c r="G98" s="246"/>
      <c r="H98" s="246"/>
    </row>
    <row r="99" spans="2:8" ht="22.5" x14ac:dyDescent="0.55000000000000004">
      <c r="B99" s="100"/>
      <c r="C99" s="230"/>
      <c r="D99" s="230"/>
      <c r="E99" s="230"/>
      <c r="F99" s="246"/>
      <c r="G99" s="246"/>
      <c r="H99" s="246"/>
    </row>
    <row r="100" spans="2:8" ht="23" thickBot="1" x14ac:dyDescent="0.6">
      <c r="B100" s="145"/>
      <c r="C100" s="232"/>
      <c r="D100" s="232"/>
      <c r="E100" s="232"/>
      <c r="F100" s="247"/>
      <c r="G100" s="247"/>
      <c r="H100" s="247"/>
    </row>
    <row r="101" spans="2:8" ht="22.5" x14ac:dyDescent="0.55000000000000004">
      <c r="B101" s="100" t="s">
        <v>214</v>
      </c>
      <c r="C101" s="240" t="s">
        <v>88</v>
      </c>
      <c r="D101" s="230"/>
      <c r="E101" s="230"/>
      <c r="F101" s="266"/>
      <c r="G101" s="266"/>
      <c r="H101" s="266"/>
    </row>
    <row r="102" spans="2:8" ht="22.5" x14ac:dyDescent="0.55000000000000004">
      <c r="B102" s="100"/>
      <c r="C102" s="230"/>
      <c r="D102" s="230"/>
      <c r="E102" s="230"/>
      <c r="F102" s="246" t="s">
        <v>190</v>
      </c>
      <c r="G102" s="246"/>
      <c r="H102" s="246"/>
    </row>
    <row r="103" spans="2:8" ht="22.5" x14ac:dyDescent="0.55000000000000004">
      <c r="B103" s="100"/>
      <c r="C103" s="230"/>
      <c r="D103" s="230"/>
      <c r="E103" s="230"/>
      <c r="F103" s="246"/>
      <c r="G103" s="246"/>
      <c r="H103" s="246"/>
    </row>
    <row r="104" spans="2:8" ht="23" thickBot="1" x14ac:dyDescent="0.6">
      <c r="B104" s="145"/>
      <c r="C104" s="232"/>
      <c r="D104" s="232"/>
      <c r="E104" s="232"/>
      <c r="F104" s="247"/>
      <c r="G104" s="247"/>
      <c r="H104" s="247"/>
    </row>
    <row r="105" spans="2:8" ht="22.5" x14ac:dyDescent="0.55000000000000004">
      <c r="B105" s="100" t="s">
        <v>216</v>
      </c>
      <c r="C105" s="230" t="s">
        <v>60</v>
      </c>
      <c r="D105" s="230"/>
      <c r="E105" s="230"/>
      <c r="F105" s="266"/>
      <c r="G105" s="266"/>
      <c r="H105" s="266"/>
    </row>
    <row r="106" spans="2:8" ht="22.5" x14ac:dyDescent="0.55000000000000004">
      <c r="B106" s="100"/>
      <c r="C106" s="230"/>
      <c r="D106" s="230"/>
      <c r="E106" s="230"/>
      <c r="F106" s="246" t="s">
        <v>190</v>
      </c>
      <c r="G106" s="246"/>
      <c r="H106" s="246"/>
    </row>
    <row r="107" spans="2:8" ht="22.5" x14ac:dyDescent="0.55000000000000004">
      <c r="B107" s="100"/>
      <c r="C107" s="230"/>
      <c r="D107" s="230"/>
      <c r="E107" s="230"/>
      <c r="F107" s="246"/>
      <c r="G107" s="246"/>
      <c r="H107" s="246"/>
    </row>
    <row r="108" spans="2:8" ht="23" thickBot="1" x14ac:dyDescent="0.6">
      <c r="B108" s="145"/>
      <c r="C108" s="232"/>
      <c r="D108" s="232"/>
      <c r="E108" s="232"/>
      <c r="F108" s="247"/>
      <c r="G108" s="247"/>
      <c r="H108" s="247"/>
    </row>
    <row r="109" spans="2:8" ht="22.5" x14ac:dyDescent="0.55000000000000004">
      <c r="B109" s="100" t="s">
        <v>218</v>
      </c>
      <c r="C109" s="230" t="s">
        <v>61</v>
      </c>
      <c r="D109" s="230"/>
      <c r="E109" s="230"/>
      <c r="F109" s="266"/>
      <c r="G109" s="266"/>
      <c r="H109" s="266"/>
    </row>
    <row r="110" spans="2:8" ht="22.5" x14ac:dyDescent="0.55000000000000004">
      <c r="B110" s="100"/>
      <c r="C110" s="230"/>
      <c r="D110" s="230"/>
      <c r="E110" s="230"/>
      <c r="F110" s="246" t="s">
        <v>164</v>
      </c>
      <c r="G110" s="246"/>
      <c r="H110" s="246"/>
    </row>
    <row r="111" spans="2:8" ht="22.5" x14ac:dyDescent="0.55000000000000004">
      <c r="B111" s="100"/>
      <c r="C111" s="230"/>
      <c r="D111" s="230"/>
      <c r="E111" s="230"/>
      <c r="F111" s="246"/>
      <c r="G111" s="246"/>
      <c r="H111" s="246"/>
    </row>
    <row r="112" spans="2:8" ht="22.5" x14ac:dyDescent="0.55000000000000004">
      <c r="B112" s="101"/>
      <c r="C112" s="248"/>
      <c r="D112" s="248"/>
      <c r="E112" s="248"/>
      <c r="F112" s="249"/>
      <c r="G112" s="249"/>
      <c r="H112" s="249"/>
    </row>
  </sheetData>
  <mergeCells count="59">
    <mergeCell ref="B77:B80"/>
    <mergeCell ref="C77:E80"/>
    <mergeCell ref="B93:B96"/>
    <mergeCell ref="C93:E96"/>
    <mergeCell ref="B81:B84"/>
    <mergeCell ref="C81:E84"/>
    <mergeCell ref="B85:B88"/>
    <mergeCell ref="C85:E88"/>
    <mergeCell ref="B89:B92"/>
    <mergeCell ref="C89:E92"/>
    <mergeCell ref="B65:B68"/>
    <mergeCell ref="C65:E68"/>
    <mergeCell ref="B69:B72"/>
    <mergeCell ref="C69:E72"/>
    <mergeCell ref="B73:B76"/>
    <mergeCell ref="C73:E76"/>
    <mergeCell ref="B53:B56"/>
    <mergeCell ref="C53:E56"/>
    <mergeCell ref="B57:B60"/>
    <mergeCell ref="C57:E60"/>
    <mergeCell ref="B61:B64"/>
    <mergeCell ref="C61:E64"/>
    <mergeCell ref="B41:B44"/>
    <mergeCell ref="C41:E44"/>
    <mergeCell ref="B45:B48"/>
    <mergeCell ref="C45:E48"/>
    <mergeCell ref="B49:B52"/>
    <mergeCell ref="C49:E52"/>
    <mergeCell ref="B30:B33"/>
    <mergeCell ref="C30:E33"/>
    <mergeCell ref="B34:B37"/>
    <mergeCell ref="C34:E37"/>
    <mergeCell ref="B38:B40"/>
    <mergeCell ref="C38:E40"/>
    <mergeCell ref="B2:I2"/>
    <mergeCell ref="B9:U9"/>
    <mergeCell ref="B11:U11"/>
    <mergeCell ref="B14:H14"/>
    <mergeCell ref="F17:G17"/>
    <mergeCell ref="J2:M2"/>
    <mergeCell ref="B4:U4"/>
    <mergeCell ref="B5:U5"/>
    <mergeCell ref="C7:E7"/>
    <mergeCell ref="C8:E8"/>
    <mergeCell ref="B109:B112"/>
    <mergeCell ref="C109:E112"/>
    <mergeCell ref="B97:B100"/>
    <mergeCell ref="C97:E100"/>
    <mergeCell ref="B101:B104"/>
    <mergeCell ref="C101:E104"/>
    <mergeCell ref="B105:B108"/>
    <mergeCell ref="C105:E108"/>
    <mergeCell ref="B26:B29"/>
    <mergeCell ref="C26:E29"/>
    <mergeCell ref="B19:B21"/>
    <mergeCell ref="C19:E21"/>
    <mergeCell ref="C18:E18"/>
    <mergeCell ref="B22:B25"/>
    <mergeCell ref="C22:E25"/>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V250"/>
  <sheetViews>
    <sheetView showGridLines="0" tabSelected="1"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5.33203125" style="1" customWidth="1"/>
    <col min="21" max="21" width="13.83203125" style="1" customWidth="1"/>
    <col min="22" max="22" width="11.1640625" style="1" customWidth="1"/>
    <col min="23" max="16384" width="8.6640625" style="1"/>
  </cols>
  <sheetData>
    <row r="1" spans="2:22" ht="25.5" x14ac:dyDescent="0.85">
      <c r="B1" s="3" t="s">
        <v>23</v>
      </c>
      <c r="C1" s="3"/>
      <c r="D1" s="3"/>
      <c r="E1" s="3"/>
      <c r="F1" s="3"/>
      <c r="G1" s="3"/>
      <c r="H1" s="3"/>
      <c r="I1" s="3"/>
      <c r="J1" s="3"/>
      <c r="K1" s="3"/>
      <c r="L1" s="4"/>
      <c r="M1" s="4"/>
      <c r="N1" s="4"/>
      <c r="O1" s="4"/>
      <c r="P1" s="4"/>
      <c r="Q1" s="4"/>
      <c r="R1" s="4"/>
      <c r="S1" s="4"/>
      <c r="T1" s="32"/>
      <c r="U1" s="32"/>
    </row>
    <row r="2" spans="2:22" ht="38" x14ac:dyDescent="1.25">
      <c r="B2" s="207" t="s">
        <v>379</v>
      </c>
      <c r="C2" s="207"/>
      <c r="D2" s="207"/>
      <c r="E2" s="207"/>
      <c r="F2" s="207"/>
      <c r="G2" s="207"/>
      <c r="H2" s="207"/>
      <c r="I2" s="207"/>
      <c r="J2" s="207"/>
      <c r="K2" s="207"/>
      <c r="L2" s="207"/>
      <c r="M2" s="207"/>
      <c r="N2" s="207"/>
      <c r="O2" s="207"/>
      <c r="P2" s="207"/>
      <c r="Q2" s="207"/>
      <c r="R2" s="207"/>
      <c r="S2" s="207"/>
      <c r="T2" s="76"/>
      <c r="U2" s="5"/>
    </row>
    <row r="3" spans="2:22" ht="31.5" x14ac:dyDescent="1.05">
      <c r="B3" s="28" t="str">
        <f>[3]B②_予算仕訳自動計上!C3</f>
        <v>【②予算会計システム】</v>
      </c>
      <c r="C3" s="28"/>
      <c r="D3" s="77"/>
      <c r="E3" s="77"/>
      <c r="F3" s="77"/>
      <c r="G3" s="78"/>
      <c r="H3" s="77"/>
      <c r="I3" s="77"/>
      <c r="J3" s="79"/>
      <c r="K3" s="79"/>
      <c r="L3" s="80"/>
      <c r="M3" s="80"/>
      <c r="N3" s="79"/>
      <c r="O3" s="80"/>
      <c r="P3" s="79"/>
      <c r="Q3" s="80"/>
      <c r="R3" s="7"/>
      <c r="S3" s="7"/>
      <c r="T3" s="7"/>
      <c r="U3" s="8"/>
    </row>
    <row r="4" spans="2:22" ht="22.5" x14ac:dyDescent="0.55000000000000004">
      <c r="B4" s="135" t="s">
        <v>0</v>
      </c>
      <c r="C4" s="136"/>
      <c r="D4" s="136"/>
      <c r="E4" s="136"/>
      <c r="F4" s="136"/>
      <c r="G4" s="136"/>
      <c r="H4" s="136"/>
      <c r="I4" s="136"/>
      <c r="J4" s="136"/>
      <c r="K4" s="136"/>
      <c r="L4" s="136"/>
      <c r="M4" s="136"/>
      <c r="N4" s="136"/>
      <c r="O4" s="136"/>
      <c r="P4" s="136"/>
      <c r="Q4" s="136"/>
      <c r="R4" s="136"/>
      <c r="S4" s="136"/>
      <c r="T4" s="136"/>
      <c r="U4" s="137"/>
    </row>
    <row r="5" spans="2:22" ht="67.75" customHeight="1" x14ac:dyDescent="0.55000000000000004">
      <c r="B5" s="115" t="s">
        <v>135</v>
      </c>
      <c r="C5" s="116"/>
      <c r="D5" s="116"/>
      <c r="E5" s="116"/>
      <c r="F5" s="116"/>
      <c r="G5" s="116"/>
      <c r="H5" s="116"/>
      <c r="I5" s="116"/>
      <c r="J5" s="116"/>
      <c r="K5" s="116"/>
      <c r="L5" s="116"/>
      <c r="M5" s="116"/>
      <c r="N5" s="116"/>
      <c r="O5" s="116"/>
      <c r="P5" s="116"/>
      <c r="Q5" s="116"/>
      <c r="R5" s="116"/>
      <c r="S5" s="116"/>
      <c r="T5" s="116"/>
      <c r="U5" s="117"/>
    </row>
    <row r="6" spans="2:22" ht="6" customHeight="1" thickBot="1" x14ac:dyDescent="0.6"/>
    <row r="7" spans="2:22" ht="29" thickBot="1" x14ac:dyDescent="1">
      <c r="B7" s="10">
        <f>[3]B①_システム開発本部_入力!B7</f>
        <v>2</v>
      </c>
      <c r="C7" s="129" t="str">
        <f>[3]B①_システム開発本部_入力!C7</f>
        <v>予算会計システム</v>
      </c>
      <c r="D7" s="130"/>
      <c r="E7" s="131"/>
      <c r="F7" s="9">
        <v>2</v>
      </c>
      <c r="G7" s="132" t="s">
        <v>412</v>
      </c>
      <c r="H7" s="132"/>
      <c r="I7" s="132"/>
      <c r="J7" s="208" t="s">
        <v>305</v>
      </c>
      <c r="K7" s="209"/>
      <c r="L7" s="210" t="s">
        <v>306</v>
      </c>
      <c r="M7" s="211"/>
      <c r="N7" s="211"/>
      <c r="O7" s="211"/>
      <c r="P7" s="211"/>
      <c r="Q7" s="211"/>
      <c r="R7" s="212"/>
      <c r="S7" s="81" t="s">
        <v>307</v>
      </c>
      <c r="T7" s="213" t="s">
        <v>308</v>
      </c>
      <c r="U7" s="214"/>
    </row>
    <row r="8" spans="2:22" ht="7.25" customHeight="1" x14ac:dyDescent="0.55000000000000004">
      <c r="B8" s="12"/>
      <c r="C8" s="13"/>
      <c r="D8" s="13"/>
      <c r="E8" s="13"/>
      <c r="F8" s="13"/>
      <c r="G8" s="13"/>
      <c r="H8" s="13"/>
      <c r="I8" s="13"/>
      <c r="J8" s="13"/>
      <c r="K8" s="13"/>
      <c r="L8" s="13"/>
      <c r="M8" s="13"/>
      <c r="N8" s="13"/>
      <c r="O8" s="13"/>
      <c r="P8" s="13"/>
      <c r="Q8" s="13"/>
      <c r="R8" s="13"/>
      <c r="S8" s="13"/>
      <c r="T8" s="13"/>
      <c r="U8" s="14"/>
    </row>
    <row r="9" spans="2:22" ht="49.75" customHeight="1" x14ac:dyDescent="0.55000000000000004">
      <c r="B9" s="115" t="s">
        <v>380</v>
      </c>
      <c r="C9" s="116"/>
      <c r="D9" s="116"/>
      <c r="E9" s="116"/>
      <c r="F9" s="116"/>
      <c r="G9" s="116"/>
      <c r="H9" s="116"/>
      <c r="I9" s="116"/>
      <c r="J9" s="116"/>
      <c r="K9" s="116"/>
      <c r="L9" s="116"/>
      <c r="M9" s="116"/>
      <c r="N9" s="116"/>
      <c r="O9" s="116"/>
      <c r="P9" s="116"/>
      <c r="Q9" s="116"/>
      <c r="R9" s="116"/>
      <c r="S9" s="116"/>
      <c r="T9" s="116"/>
      <c r="U9" s="117"/>
    </row>
    <row r="11" spans="2:22" ht="19.75" customHeight="1" thickBot="1" x14ac:dyDescent="0.6">
      <c r="C11" s="41"/>
      <c r="D11" s="41"/>
      <c r="E11" s="41"/>
      <c r="F11" s="41"/>
      <c r="G11" s="41"/>
      <c r="H11" s="41"/>
      <c r="I11" s="41"/>
      <c r="J11" s="41"/>
      <c r="K11" s="41"/>
      <c r="L11" s="41"/>
      <c r="M11" s="41"/>
      <c r="N11" s="41"/>
      <c r="O11" s="41"/>
      <c r="P11" s="41"/>
      <c r="Q11" s="41"/>
      <c r="R11" s="41"/>
      <c r="S11" s="41"/>
      <c r="T11" s="41"/>
      <c r="U11" s="41"/>
      <c r="V11" s="13"/>
    </row>
    <row r="12" spans="2:22" ht="23" thickBot="1" x14ac:dyDescent="0.6">
      <c r="B12" s="204" t="s">
        <v>309</v>
      </c>
      <c r="C12" s="205"/>
      <c r="D12" s="205"/>
      <c r="E12" s="205"/>
      <c r="F12" s="205"/>
      <c r="G12" s="205"/>
      <c r="H12" s="205"/>
      <c r="I12" s="205"/>
      <c r="J12" s="205"/>
      <c r="K12" s="205"/>
      <c r="L12" s="205"/>
      <c r="M12" s="205"/>
      <c r="N12" s="205"/>
      <c r="O12" s="205"/>
      <c r="P12" s="205"/>
      <c r="Q12" s="205"/>
      <c r="R12" s="205"/>
      <c r="S12" s="205"/>
      <c r="T12" s="206"/>
    </row>
    <row r="13" spans="2:22" ht="18" thickBot="1" x14ac:dyDescent="0.6"/>
    <row r="14" spans="2:22" ht="23" thickBot="1" x14ac:dyDescent="0.6">
      <c r="B14" s="112" t="s">
        <v>310</v>
      </c>
      <c r="C14" s="113"/>
      <c r="F14" s="112" t="s">
        <v>311</v>
      </c>
      <c r="G14" s="114"/>
      <c r="H14" s="114"/>
      <c r="I14" s="114"/>
      <c r="J14" s="113"/>
    </row>
    <row r="15" spans="2:22" ht="23" thickBot="1" x14ac:dyDescent="0.6">
      <c r="B15" s="112" t="s">
        <v>312</v>
      </c>
      <c r="C15" s="113"/>
      <c r="D15" s="82" t="s">
        <v>1</v>
      </c>
      <c r="E15" s="83" t="s">
        <v>63</v>
      </c>
      <c r="F15" s="124" t="s">
        <v>313</v>
      </c>
      <c r="G15" s="128"/>
      <c r="H15" s="128"/>
      <c r="I15" s="128"/>
      <c r="J15" s="125"/>
      <c r="K15" s="38" t="s">
        <v>314</v>
      </c>
      <c r="L15" s="124" t="s">
        <v>315</v>
      </c>
      <c r="M15" s="125"/>
    </row>
    <row r="16" spans="2:22" ht="23" thickBot="1" x14ac:dyDescent="0.6">
      <c r="B16" s="112" t="s">
        <v>316</v>
      </c>
      <c r="C16" s="113"/>
      <c r="D16" s="84" t="s">
        <v>1</v>
      </c>
      <c r="E16" s="83" t="s">
        <v>63</v>
      </c>
      <c r="F16" s="124" t="s">
        <v>317</v>
      </c>
      <c r="G16" s="128"/>
      <c r="H16" s="128"/>
      <c r="I16" s="128"/>
      <c r="J16" s="125"/>
    </row>
    <row r="17" spans="2:20" ht="18" thickBot="1" x14ac:dyDescent="0.6"/>
    <row r="18" spans="2:20" ht="23" thickBot="1" x14ac:dyDescent="0.6">
      <c r="B18" s="198" t="s">
        <v>318</v>
      </c>
      <c r="C18" s="198" t="s">
        <v>319</v>
      </c>
      <c r="D18" s="200" t="s">
        <v>1</v>
      </c>
      <c r="E18" s="201"/>
      <c r="F18" s="200" t="s">
        <v>320</v>
      </c>
      <c r="G18" s="103"/>
      <c r="H18" s="201"/>
      <c r="I18" s="200" t="s">
        <v>321</v>
      </c>
      <c r="J18" s="201"/>
      <c r="K18" s="112" t="s">
        <v>322</v>
      </c>
      <c r="L18" s="114"/>
      <c r="M18" s="113"/>
      <c r="N18" s="112" t="s">
        <v>323</v>
      </c>
      <c r="O18" s="113"/>
      <c r="P18" s="112" t="s">
        <v>324</v>
      </c>
      <c r="Q18" s="113"/>
      <c r="R18" s="190" t="s">
        <v>325</v>
      </c>
      <c r="S18" s="192" t="s">
        <v>326</v>
      </c>
      <c r="T18" s="193"/>
    </row>
    <row r="19" spans="2:20" ht="23" thickBot="1" x14ac:dyDescent="0.6">
      <c r="B19" s="199"/>
      <c r="C19" s="199"/>
      <c r="D19" s="202"/>
      <c r="E19" s="203"/>
      <c r="F19" s="202"/>
      <c r="G19" s="140"/>
      <c r="H19" s="203"/>
      <c r="I19" s="202"/>
      <c r="J19" s="203"/>
      <c r="K19" s="112" t="s">
        <v>327</v>
      </c>
      <c r="L19" s="114"/>
      <c r="M19" s="113"/>
      <c r="N19" s="112" t="s">
        <v>327</v>
      </c>
      <c r="O19" s="113"/>
      <c r="P19" s="112" t="s">
        <v>327</v>
      </c>
      <c r="Q19" s="113"/>
      <c r="R19" s="191"/>
      <c r="S19" s="194"/>
      <c r="T19" s="195"/>
    </row>
    <row r="20" spans="2:20" ht="23" thickBot="1" x14ac:dyDescent="0.6">
      <c r="B20" s="38"/>
      <c r="C20" s="85">
        <v>44287</v>
      </c>
      <c r="F20" s="112" t="s">
        <v>328</v>
      </c>
      <c r="G20" s="114"/>
      <c r="H20" s="113"/>
      <c r="K20" s="86"/>
      <c r="L20" s="86"/>
      <c r="P20" s="196">
        <v>0</v>
      </c>
      <c r="Q20" s="181"/>
      <c r="R20" s="87" t="s">
        <v>329</v>
      </c>
    </row>
    <row r="21" spans="2:20" ht="18" thickBot="1" x14ac:dyDescent="0.6">
      <c r="K21" s="86"/>
      <c r="L21" s="86"/>
    </row>
    <row r="22" spans="2:20" ht="46.75" customHeight="1" thickBot="1" x14ac:dyDescent="0.6">
      <c r="B22" s="38" t="s">
        <v>63</v>
      </c>
      <c r="C22" s="85">
        <v>44681</v>
      </c>
      <c r="D22" s="112" t="s">
        <v>63</v>
      </c>
      <c r="E22" s="113"/>
      <c r="F22" s="170" t="s">
        <v>330</v>
      </c>
      <c r="G22" s="171"/>
      <c r="H22" s="172"/>
      <c r="I22" s="173" t="s">
        <v>53</v>
      </c>
      <c r="J22" s="174"/>
      <c r="K22" s="184"/>
      <c r="L22" s="185"/>
      <c r="M22" s="186"/>
      <c r="N22" s="180"/>
      <c r="O22" s="215"/>
      <c r="P22" s="180"/>
      <c r="Q22" s="181"/>
      <c r="R22" s="84" t="s">
        <v>331</v>
      </c>
      <c r="S22" s="182" t="s">
        <v>332</v>
      </c>
      <c r="T22" s="183"/>
    </row>
    <row r="23" spans="2:20" ht="18" thickBot="1" x14ac:dyDescent="0.6"/>
    <row r="24" spans="2:20" ht="23" thickBot="1" x14ac:dyDescent="0.6">
      <c r="B24" s="112" t="s">
        <v>310</v>
      </c>
      <c r="C24" s="113"/>
      <c r="F24" s="112" t="s">
        <v>311</v>
      </c>
      <c r="G24" s="114"/>
      <c r="H24" s="114"/>
      <c r="I24" s="114"/>
      <c r="J24" s="113"/>
    </row>
    <row r="25" spans="2:20" ht="23" thickBot="1" x14ac:dyDescent="0.6">
      <c r="B25" s="112" t="s">
        <v>312</v>
      </c>
      <c r="C25" s="113"/>
      <c r="D25" s="82" t="s">
        <v>333</v>
      </c>
      <c r="E25" s="83" t="s">
        <v>63</v>
      </c>
      <c r="F25" s="124" t="s">
        <v>330</v>
      </c>
      <c r="G25" s="128"/>
      <c r="H25" s="128"/>
      <c r="I25" s="128"/>
      <c r="J25" s="125"/>
      <c r="K25" s="38" t="s">
        <v>314</v>
      </c>
      <c r="L25" s="124" t="s">
        <v>334</v>
      </c>
      <c r="M25" s="125"/>
    </row>
    <row r="26" spans="2:20" ht="23" thickBot="1" x14ac:dyDescent="0.6">
      <c r="B26" s="112" t="s">
        <v>335</v>
      </c>
      <c r="C26" s="113"/>
      <c r="D26" s="84" t="s">
        <v>336</v>
      </c>
      <c r="E26" s="83" t="s">
        <v>63</v>
      </c>
      <c r="F26" s="124" t="s">
        <v>317</v>
      </c>
      <c r="G26" s="128"/>
      <c r="H26" s="128"/>
      <c r="I26" s="128"/>
      <c r="J26" s="125"/>
    </row>
    <row r="27" spans="2:20" ht="18" thickBot="1" x14ac:dyDescent="0.6"/>
    <row r="28" spans="2:20" ht="23" thickBot="1" x14ac:dyDescent="0.6">
      <c r="B28" s="198" t="s">
        <v>337</v>
      </c>
      <c r="C28" s="198" t="s">
        <v>319</v>
      </c>
      <c r="D28" s="200" t="s">
        <v>338</v>
      </c>
      <c r="E28" s="201"/>
      <c r="F28" s="200" t="s">
        <v>320</v>
      </c>
      <c r="G28" s="103"/>
      <c r="H28" s="201"/>
      <c r="I28" s="200" t="s">
        <v>321</v>
      </c>
      <c r="J28" s="201"/>
      <c r="K28" s="112" t="s">
        <v>322</v>
      </c>
      <c r="L28" s="114"/>
      <c r="M28" s="113"/>
      <c r="N28" s="112" t="s">
        <v>323</v>
      </c>
      <c r="O28" s="113"/>
      <c r="P28" s="112" t="s">
        <v>324</v>
      </c>
      <c r="Q28" s="113"/>
      <c r="R28" s="190" t="s">
        <v>325</v>
      </c>
      <c r="S28" s="192" t="s">
        <v>326</v>
      </c>
      <c r="T28" s="193"/>
    </row>
    <row r="29" spans="2:20" ht="23" thickBot="1" x14ac:dyDescent="0.6">
      <c r="B29" s="199"/>
      <c r="C29" s="199"/>
      <c r="D29" s="202"/>
      <c r="E29" s="203"/>
      <c r="F29" s="202"/>
      <c r="G29" s="140"/>
      <c r="H29" s="203"/>
      <c r="I29" s="202"/>
      <c r="J29" s="203"/>
      <c r="K29" s="112" t="s">
        <v>327</v>
      </c>
      <c r="L29" s="114"/>
      <c r="M29" s="113"/>
      <c r="N29" s="112" t="s">
        <v>327</v>
      </c>
      <c r="O29" s="113"/>
      <c r="P29" s="112" t="s">
        <v>327</v>
      </c>
      <c r="Q29" s="113"/>
      <c r="R29" s="191"/>
      <c r="S29" s="194"/>
      <c r="T29" s="195"/>
    </row>
    <row r="30" spans="2:20" ht="23" thickBot="1" x14ac:dyDescent="0.6">
      <c r="B30" s="38"/>
      <c r="C30" s="85">
        <v>44287</v>
      </c>
      <c r="F30" s="112" t="s">
        <v>328</v>
      </c>
      <c r="G30" s="114"/>
      <c r="H30" s="113"/>
      <c r="K30" s="86"/>
      <c r="L30" s="86"/>
      <c r="P30" s="196">
        <v>0</v>
      </c>
      <c r="Q30" s="181"/>
      <c r="R30" s="87" t="s">
        <v>339</v>
      </c>
    </row>
    <row r="31" spans="2:20" ht="18" thickBot="1" x14ac:dyDescent="0.6">
      <c r="K31" s="86"/>
      <c r="L31" s="86"/>
    </row>
    <row r="32" spans="2:20" ht="40.75" customHeight="1" thickBot="1" x14ac:dyDescent="0.6">
      <c r="B32" s="38" t="s">
        <v>63</v>
      </c>
      <c r="C32" s="85">
        <v>44681</v>
      </c>
      <c r="D32" s="112" t="s">
        <v>63</v>
      </c>
      <c r="E32" s="113"/>
      <c r="F32" s="170" t="s">
        <v>313</v>
      </c>
      <c r="G32" s="171"/>
      <c r="H32" s="172"/>
      <c r="I32" s="173" t="s">
        <v>53</v>
      </c>
      <c r="J32" s="174"/>
      <c r="K32" s="175"/>
      <c r="L32" s="176"/>
      <c r="M32" s="177"/>
      <c r="N32" s="178"/>
      <c r="O32" s="179"/>
      <c r="P32" s="180"/>
      <c r="Q32" s="181"/>
      <c r="R32" s="84" t="s">
        <v>331</v>
      </c>
      <c r="S32" s="182" t="s">
        <v>332</v>
      </c>
      <c r="T32" s="183"/>
    </row>
    <row r="34" spans="2:20" ht="18" thickBot="1" x14ac:dyDescent="0.6"/>
    <row r="35" spans="2:20" ht="23" thickBot="1" x14ac:dyDescent="0.6">
      <c r="B35" s="112" t="s">
        <v>310</v>
      </c>
      <c r="C35" s="113"/>
      <c r="F35" s="112" t="s">
        <v>311</v>
      </c>
      <c r="G35" s="114"/>
      <c r="H35" s="114"/>
      <c r="I35" s="114"/>
      <c r="J35" s="113"/>
    </row>
    <row r="36" spans="2:20" ht="23" thickBot="1" x14ac:dyDescent="0.6">
      <c r="B36" s="112" t="s">
        <v>312</v>
      </c>
      <c r="C36" s="113"/>
      <c r="D36" s="82" t="s">
        <v>333</v>
      </c>
      <c r="E36" s="83" t="s">
        <v>63</v>
      </c>
      <c r="F36" s="124" t="s">
        <v>340</v>
      </c>
      <c r="G36" s="128"/>
      <c r="H36" s="128"/>
      <c r="I36" s="128"/>
      <c r="J36" s="125"/>
      <c r="K36" s="38" t="s">
        <v>314</v>
      </c>
      <c r="L36" s="124" t="s">
        <v>315</v>
      </c>
      <c r="M36" s="125"/>
    </row>
    <row r="37" spans="2:20" ht="23" thickBot="1" x14ac:dyDescent="0.6">
      <c r="B37" s="112" t="s">
        <v>341</v>
      </c>
      <c r="C37" s="113"/>
      <c r="D37" s="84" t="s">
        <v>337</v>
      </c>
      <c r="E37" s="83" t="s">
        <v>63</v>
      </c>
      <c r="F37" s="124" t="s">
        <v>317</v>
      </c>
      <c r="G37" s="128"/>
      <c r="H37" s="128"/>
      <c r="I37" s="128"/>
      <c r="J37" s="125"/>
    </row>
    <row r="38" spans="2:20" ht="18" thickBot="1" x14ac:dyDescent="0.6"/>
    <row r="39" spans="2:20" ht="23" thickBot="1" x14ac:dyDescent="0.6">
      <c r="B39" s="198" t="s">
        <v>1</v>
      </c>
      <c r="C39" s="198" t="s">
        <v>319</v>
      </c>
      <c r="D39" s="200" t="s">
        <v>333</v>
      </c>
      <c r="E39" s="201"/>
      <c r="F39" s="200" t="s">
        <v>320</v>
      </c>
      <c r="G39" s="103"/>
      <c r="H39" s="201"/>
      <c r="I39" s="200" t="s">
        <v>321</v>
      </c>
      <c r="J39" s="201"/>
      <c r="K39" s="112" t="s">
        <v>322</v>
      </c>
      <c r="L39" s="114"/>
      <c r="M39" s="113"/>
      <c r="N39" s="112" t="s">
        <v>323</v>
      </c>
      <c r="O39" s="113"/>
      <c r="P39" s="112" t="s">
        <v>324</v>
      </c>
      <c r="Q39" s="113"/>
      <c r="R39" s="190" t="s">
        <v>325</v>
      </c>
      <c r="S39" s="192" t="s">
        <v>326</v>
      </c>
      <c r="T39" s="193"/>
    </row>
    <row r="40" spans="2:20" ht="23" thickBot="1" x14ac:dyDescent="0.6">
      <c r="B40" s="199"/>
      <c r="C40" s="199"/>
      <c r="D40" s="202"/>
      <c r="E40" s="203"/>
      <c r="F40" s="202"/>
      <c r="G40" s="140"/>
      <c r="H40" s="203"/>
      <c r="I40" s="202"/>
      <c r="J40" s="203"/>
      <c r="K40" s="112" t="s">
        <v>327</v>
      </c>
      <c r="L40" s="114"/>
      <c r="M40" s="113"/>
      <c r="N40" s="112" t="s">
        <v>327</v>
      </c>
      <c r="O40" s="113"/>
      <c r="P40" s="112" t="s">
        <v>327</v>
      </c>
      <c r="Q40" s="113"/>
      <c r="R40" s="191"/>
      <c r="S40" s="194"/>
      <c r="T40" s="195"/>
    </row>
    <row r="41" spans="2:20" ht="23" thickBot="1" x14ac:dyDescent="0.6">
      <c r="B41" s="38"/>
      <c r="C41" s="85">
        <v>44287</v>
      </c>
      <c r="F41" s="112" t="s">
        <v>328</v>
      </c>
      <c r="G41" s="114"/>
      <c r="H41" s="113"/>
      <c r="K41" s="86"/>
      <c r="L41" s="86"/>
      <c r="P41" s="196">
        <v>0</v>
      </c>
      <c r="Q41" s="181"/>
      <c r="R41" s="87" t="s">
        <v>329</v>
      </c>
    </row>
    <row r="42" spans="2:20" ht="18" thickBot="1" x14ac:dyDescent="0.6">
      <c r="K42" s="86"/>
      <c r="L42" s="86"/>
    </row>
    <row r="43" spans="2:20" ht="47.4" customHeight="1" thickBot="1" x14ac:dyDescent="0.6">
      <c r="B43" s="38" t="s">
        <v>63</v>
      </c>
      <c r="C43" s="85">
        <v>44681</v>
      </c>
      <c r="D43" s="112" t="s">
        <v>63</v>
      </c>
      <c r="E43" s="113"/>
      <c r="F43" s="170" t="s">
        <v>342</v>
      </c>
      <c r="G43" s="171"/>
      <c r="H43" s="172"/>
      <c r="I43" s="173" t="s">
        <v>53</v>
      </c>
      <c r="J43" s="174"/>
      <c r="K43" s="184"/>
      <c r="L43" s="185"/>
      <c r="M43" s="186"/>
      <c r="N43" s="180"/>
      <c r="O43" s="215"/>
      <c r="P43" s="180"/>
      <c r="Q43" s="181"/>
      <c r="R43" s="84" t="s">
        <v>331</v>
      </c>
      <c r="S43" s="182" t="s">
        <v>343</v>
      </c>
      <c r="T43" s="183"/>
    </row>
    <row r="44" spans="2:20" ht="18" thickBot="1" x14ac:dyDescent="0.6"/>
    <row r="45" spans="2:20" ht="23" thickBot="1" x14ac:dyDescent="0.6">
      <c r="B45" s="112" t="s">
        <v>310</v>
      </c>
      <c r="C45" s="113"/>
      <c r="F45" s="112" t="s">
        <v>311</v>
      </c>
      <c r="G45" s="114"/>
      <c r="H45" s="114"/>
      <c r="I45" s="114"/>
      <c r="J45" s="113"/>
    </row>
    <row r="46" spans="2:20" ht="23" thickBot="1" x14ac:dyDescent="0.6">
      <c r="B46" s="112" t="s">
        <v>312</v>
      </c>
      <c r="C46" s="113"/>
      <c r="D46" s="82" t="s">
        <v>344</v>
      </c>
      <c r="E46" s="83" t="s">
        <v>63</v>
      </c>
      <c r="F46" s="166" t="s">
        <v>345</v>
      </c>
      <c r="G46" s="197"/>
      <c r="H46" s="197"/>
      <c r="I46" s="197"/>
      <c r="J46" s="167"/>
      <c r="K46" s="38" t="s">
        <v>314</v>
      </c>
      <c r="L46" s="124" t="s">
        <v>334</v>
      </c>
      <c r="M46" s="125"/>
    </row>
    <row r="47" spans="2:20" ht="23" thickBot="1" x14ac:dyDescent="0.6">
      <c r="B47" s="112" t="s">
        <v>346</v>
      </c>
      <c r="C47" s="113"/>
      <c r="D47" s="84" t="s">
        <v>344</v>
      </c>
      <c r="E47" s="83" t="s">
        <v>63</v>
      </c>
      <c r="F47" s="124" t="s">
        <v>317</v>
      </c>
      <c r="G47" s="128"/>
      <c r="H47" s="128"/>
      <c r="I47" s="128"/>
      <c r="J47" s="125"/>
    </row>
    <row r="48" spans="2:20" ht="18" thickBot="1" x14ac:dyDescent="0.6"/>
    <row r="49" spans="2:20" ht="23" thickBot="1" x14ac:dyDescent="0.6">
      <c r="B49" s="198" t="s">
        <v>344</v>
      </c>
      <c r="C49" s="198" t="s">
        <v>319</v>
      </c>
      <c r="D49" s="200" t="s">
        <v>344</v>
      </c>
      <c r="E49" s="201"/>
      <c r="F49" s="200" t="s">
        <v>320</v>
      </c>
      <c r="G49" s="103"/>
      <c r="H49" s="201"/>
      <c r="I49" s="200" t="s">
        <v>321</v>
      </c>
      <c r="J49" s="201"/>
      <c r="K49" s="112" t="s">
        <v>322</v>
      </c>
      <c r="L49" s="114"/>
      <c r="M49" s="113"/>
      <c r="N49" s="112" t="s">
        <v>323</v>
      </c>
      <c r="O49" s="113"/>
      <c r="P49" s="112" t="s">
        <v>324</v>
      </c>
      <c r="Q49" s="113"/>
      <c r="R49" s="190" t="s">
        <v>325</v>
      </c>
      <c r="S49" s="192" t="s">
        <v>326</v>
      </c>
      <c r="T49" s="193"/>
    </row>
    <row r="50" spans="2:20" ht="23" thickBot="1" x14ac:dyDescent="0.6">
      <c r="B50" s="199"/>
      <c r="C50" s="199"/>
      <c r="D50" s="202"/>
      <c r="E50" s="203"/>
      <c r="F50" s="202"/>
      <c r="G50" s="140"/>
      <c r="H50" s="203"/>
      <c r="I50" s="202"/>
      <c r="J50" s="203"/>
      <c r="K50" s="112" t="s">
        <v>327</v>
      </c>
      <c r="L50" s="114"/>
      <c r="M50" s="113"/>
      <c r="N50" s="112" t="s">
        <v>327</v>
      </c>
      <c r="O50" s="113"/>
      <c r="P50" s="112" t="s">
        <v>327</v>
      </c>
      <c r="Q50" s="113"/>
      <c r="R50" s="191"/>
      <c r="S50" s="194"/>
      <c r="T50" s="195"/>
    </row>
    <row r="51" spans="2:20" ht="23" thickBot="1" x14ac:dyDescent="0.6">
      <c r="B51" s="38"/>
      <c r="C51" s="85">
        <v>44287</v>
      </c>
      <c r="F51" s="112" t="s">
        <v>328</v>
      </c>
      <c r="G51" s="114"/>
      <c r="H51" s="113"/>
      <c r="K51" s="86"/>
      <c r="L51" s="86"/>
      <c r="P51" s="196">
        <v>0</v>
      </c>
      <c r="Q51" s="181"/>
      <c r="R51" s="87" t="s">
        <v>339</v>
      </c>
    </row>
    <row r="52" spans="2:20" ht="18" thickBot="1" x14ac:dyDescent="0.6">
      <c r="K52" s="86"/>
      <c r="L52" s="86"/>
    </row>
    <row r="53" spans="2:20" ht="37.75" customHeight="1" thickBot="1" x14ac:dyDescent="0.6">
      <c r="B53" s="38" t="s">
        <v>63</v>
      </c>
      <c r="C53" s="85">
        <v>44681</v>
      </c>
      <c r="D53" s="112" t="s">
        <v>63</v>
      </c>
      <c r="E53" s="113"/>
      <c r="F53" s="170" t="s">
        <v>347</v>
      </c>
      <c r="G53" s="171"/>
      <c r="H53" s="172"/>
      <c r="I53" s="173" t="s">
        <v>53</v>
      </c>
      <c r="J53" s="174"/>
      <c r="K53" s="175"/>
      <c r="L53" s="176"/>
      <c r="M53" s="177"/>
      <c r="N53" s="178"/>
      <c r="O53" s="179"/>
      <c r="P53" s="180"/>
      <c r="Q53" s="181"/>
      <c r="R53" s="84" t="s">
        <v>331</v>
      </c>
      <c r="S53" s="182" t="str">
        <f>S43</f>
        <v>システム開発本部
_総工事原価見積り</v>
      </c>
      <c r="T53" s="183"/>
    </row>
    <row r="55" spans="2:20" ht="18" thickBot="1" x14ac:dyDescent="0.6"/>
    <row r="56" spans="2:20" ht="23" thickBot="1" x14ac:dyDescent="0.6">
      <c r="B56" s="112" t="s">
        <v>310</v>
      </c>
      <c r="C56" s="113"/>
      <c r="F56" s="112" t="s">
        <v>348</v>
      </c>
      <c r="G56" s="114"/>
      <c r="H56" s="114"/>
      <c r="I56" s="114"/>
      <c r="J56" s="113"/>
    </row>
    <row r="57" spans="2:20" ht="23" thickBot="1" x14ac:dyDescent="0.6">
      <c r="B57" s="112" t="s">
        <v>312</v>
      </c>
      <c r="C57" s="113"/>
      <c r="D57" s="82" t="s">
        <v>349</v>
      </c>
      <c r="E57" s="83" t="s">
        <v>63</v>
      </c>
      <c r="F57" s="166" t="s">
        <v>350</v>
      </c>
      <c r="G57" s="197"/>
      <c r="H57" s="197"/>
      <c r="I57" s="197"/>
      <c r="J57" s="167"/>
      <c r="K57" s="38" t="s">
        <v>314</v>
      </c>
      <c r="L57" s="124" t="s">
        <v>334</v>
      </c>
      <c r="M57" s="125"/>
    </row>
    <row r="58" spans="2:20" ht="23" thickBot="1" x14ac:dyDescent="0.6">
      <c r="B58" s="112" t="s">
        <v>351</v>
      </c>
      <c r="C58" s="113"/>
      <c r="D58" s="84" t="s">
        <v>333</v>
      </c>
      <c r="E58" s="83" t="s">
        <v>63</v>
      </c>
      <c r="F58" s="124" t="s">
        <v>317</v>
      </c>
      <c r="G58" s="128"/>
      <c r="H58" s="128"/>
      <c r="I58" s="128"/>
      <c r="J58" s="125"/>
    </row>
    <row r="59" spans="2:20" ht="18" thickBot="1" x14ac:dyDescent="0.6"/>
    <row r="60" spans="2:20" ht="23" thickBot="1" x14ac:dyDescent="0.6">
      <c r="B60" s="198" t="s">
        <v>352</v>
      </c>
      <c r="C60" s="198" t="s">
        <v>319</v>
      </c>
      <c r="D60" s="200" t="s">
        <v>333</v>
      </c>
      <c r="E60" s="201"/>
      <c r="F60" s="200" t="s">
        <v>320</v>
      </c>
      <c r="G60" s="103"/>
      <c r="H60" s="201"/>
      <c r="I60" s="200" t="s">
        <v>321</v>
      </c>
      <c r="J60" s="201"/>
      <c r="K60" s="112" t="s">
        <v>322</v>
      </c>
      <c r="L60" s="114"/>
      <c r="M60" s="113"/>
      <c r="N60" s="112" t="s">
        <v>323</v>
      </c>
      <c r="O60" s="113"/>
      <c r="P60" s="112" t="s">
        <v>324</v>
      </c>
      <c r="Q60" s="113"/>
      <c r="R60" s="190" t="s">
        <v>325</v>
      </c>
      <c r="S60" s="192" t="s">
        <v>326</v>
      </c>
      <c r="T60" s="193"/>
    </row>
    <row r="61" spans="2:20" ht="23" thickBot="1" x14ac:dyDescent="0.6">
      <c r="B61" s="199"/>
      <c r="C61" s="199"/>
      <c r="D61" s="202"/>
      <c r="E61" s="203"/>
      <c r="F61" s="202"/>
      <c r="G61" s="140"/>
      <c r="H61" s="203"/>
      <c r="I61" s="202"/>
      <c r="J61" s="203"/>
      <c r="K61" s="112" t="s">
        <v>327</v>
      </c>
      <c r="L61" s="114"/>
      <c r="M61" s="113"/>
      <c r="N61" s="112" t="s">
        <v>327</v>
      </c>
      <c r="O61" s="113"/>
      <c r="P61" s="112" t="s">
        <v>327</v>
      </c>
      <c r="Q61" s="113"/>
      <c r="R61" s="191"/>
      <c r="S61" s="194"/>
      <c r="T61" s="195"/>
    </row>
    <row r="62" spans="2:20" ht="23" thickBot="1" x14ac:dyDescent="0.6">
      <c r="B62" s="38"/>
      <c r="C62" s="85">
        <v>44287</v>
      </c>
      <c r="F62" s="112" t="s">
        <v>328</v>
      </c>
      <c r="G62" s="114"/>
      <c r="H62" s="113"/>
      <c r="K62" s="86"/>
      <c r="L62" s="86"/>
      <c r="P62" s="196">
        <v>0</v>
      </c>
      <c r="Q62" s="181"/>
      <c r="R62" s="87" t="s">
        <v>339</v>
      </c>
    </row>
    <row r="63" spans="2:20" ht="18" thickBot="1" x14ac:dyDescent="0.6">
      <c r="K63" s="86"/>
      <c r="L63" s="86"/>
    </row>
    <row r="64" spans="2:20" ht="45" customHeight="1" thickBot="1" x14ac:dyDescent="0.6">
      <c r="B64" s="38" t="s">
        <v>63</v>
      </c>
      <c r="C64" s="85">
        <v>44985</v>
      </c>
      <c r="D64" s="112" t="s">
        <v>63</v>
      </c>
      <c r="E64" s="113"/>
      <c r="F64" s="170" t="s">
        <v>353</v>
      </c>
      <c r="G64" s="171"/>
      <c r="H64" s="172"/>
      <c r="I64" s="173" t="s">
        <v>53</v>
      </c>
      <c r="J64" s="174"/>
      <c r="K64" s="175"/>
      <c r="L64" s="176"/>
      <c r="M64" s="177"/>
      <c r="N64" s="178"/>
      <c r="O64" s="179"/>
      <c r="P64" s="180"/>
      <c r="Q64" s="181"/>
      <c r="R64" s="84" t="s">
        <v>331</v>
      </c>
      <c r="S64" s="182" t="s">
        <v>410</v>
      </c>
      <c r="T64" s="183"/>
    </row>
    <row r="66" spans="2:20" ht="18" thickBot="1" x14ac:dyDescent="0.6"/>
    <row r="67" spans="2:20" ht="23" thickBot="1" x14ac:dyDescent="0.6">
      <c r="B67" s="112" t="s">
        <v>310</v>
      </c>
      <c r="C67" s="113"/>
      <c r="F67" s="112" t="s">
        <v>348</v>
      </c>
      <c r="G67" s="114"/>
      <c r="H67" s="114"/>
      <c r="I67" s="114"/>
      <c r="J67" s="113"/>
    </row>
    <row r="68" spans="2:20" ht="23" thickBot="1" x14ac:dyDescent="0.6">
      <c r="B68" s="112" t="s">
        <v>312</v>
      </c>
      <c r="C68" s="113"/>
      <c r="D68" s="82" t="s">
        <v>354</v>
      </c>
      <c r="E68" s="83" t="s">
        <v>63</v>
      </c>
      <c r="F68" s="124" t="s">
        <v>353</v>
      </c>
      <c r="G68" s="128"/>
      <c r="H68" s="128"/>
      <c r="I68" s="128"/>
      <c r="J68" s="125"/>
      <c r="K68" s="38" t="s">
        <v>314</v>
      </c>
      <c r="L68" s="124" t="s">
        <v>315</v>
      </c>
      <c r="M68" s="125"/>
    </row>
    <row r="69" spans="2:20" ht="23" thickBot="1" x14ac:dyDescent="0.6">
      <c r="B69" s="112" t="s">
        <v>351</v>
      </c>
      <c r="C69" s="113"/>
      <c r="D69" s="84" t="s">
        <v>355</v>
      </c>
      <c r="E69" s="83" t="s">
        <v>63</v>
      </c>
      <c r="F69" s="124" t="s">
        <v>317</v>
      </c>
      <c r="G69" s="128"/>
      <c r="H69" s="128"/>
      <c r="I69" s="128"/>
      <c r="J69" s="125"/>
    </row>
    <row r="70" spans="2:20" ht="18" thickBot="1" x14ac:dyDescent="0.6"/>
    <row r="71" spans="2:20" ht="23" thickBot="1" x14ac:dyDescent="0.6">
      <c r="B71" s="198" t="s">
        <v>333</v>
      </c>
      <c r="C71" s="198" t="s">
        <v>319</v>
      </c>
      <c r="D71" s="200" t="s">
        <v>338</v>
      </c>
      <c r="E71" s="201"/>
      <c r="F71" s="200" t="s">
        <v>320</v>
      </c>
      <c r="G71" s="103"/>
      <c r="H71" s="201"/>
      <c r="I71" s="200" t="s">
        <v>321</v>
      </c>
      <c r="J71" s="201"/>
      <c r="K71" s="112" t="s">
        <v>322</v>
      </c>
      <c r="L71" s="114"/>
      <c r="M71" s="113"/>
      <c r="N71" s="112" t="s">
        <v>323</v>
      </c>
      <c r="O71" s="113"/>
      <c r="P71" s="112" t="s">
        <v>324</v>
      </c>
      <c r="Q71" s="113"/>
      <c r="R71" s="190" t="s">
        <v>325</v>
      </c>
      <c r="S71" s="192" t="s">
        <v>326</v>
      </c>
      <c r="T71" s="193"/>
    </row>
    <row r="72" spans="2:20" ht="23" thickBot="1" x14ac:dyDescent="0.6">
      <c r="B72" s="199"/>
      <c r="C72" s="199"/>
      <c r="D72" s="202"/>
      <c r="E72" s="203"/>
      <c r="F72" s="202"/>
      <c r="G72" s="140"/>
      <c r="H72" s="203"/>
      <c r="I72" s="202"/>
      <c r="J72" s="203"/>
      <c r="K72" s="112" t="s">
        <v>327</v>
      </c>
      <c r="L72" s="114"/>
      <c r="M72" s="113"/>
      <c r="N72" s="112" t="s">
        <v>327</v>
      </c>
      <c r="O72" s="113"/>
      <c r="P72" s="112" t="s">
        <v>327</v>
      </c>
      <c r="Q72" s="113"/>
      <c r="R72" s="191"/>
      <c r="S72" s="194"/>
      <c r="T72" s="195"/>
    </row>
    <row r="73" spans="2:20" ht="23" thickBot="1" x14ac:dyDescent="0.6">
      <c r="B73" s="38"/>
      <c r="C73" s="85">
        <v>44287</v>
      </c>
      <c r="F73" s="112" t="s">
        <v>328</v>
      </c>
      <c r="G73" s="114"/>
      <c r="H73" s="113"/>
      <c r="K73" s="86"/>
      <c r="L73" s="86"/>
      <c r="P73" s="196">
        <v>0</v>
      </c>
      <c r="Q73" s="181"/>
      <c r="R73" s="87" t="s">
        <v>329</v>
      </c>
    </row>
    <row r="74" spans="2:20" ht="18" thickBot="1" x14ac:dyDescent="0.6">
      <c r="K74" s="86"/>
      <c r="L74" s="86"/>
    </row>
    <row r="75" spans="2:20" ht="45" customHeight="1" thickBot="1" x14ac:dyDescent="0.6">
      <c r="B75" s="38" t="s">
        <v>63</v>
      </c>
      <c r="C75" s="85">
        <v>44985</v>
      </c>
      <c r="D75" s="112" t="s">
        <v>63</v>
      </c>
      <c r="E75" s="113"/>
      <c r="F75" s="170" t="s">
        <v>356</v>
      </c>
      <c r="G75" s="171"/>
      <c r="H75" s="172"/>
      <c r="I75" s="173" t="s">
        <v>53</v>
      </c>
      <c r="J75" s="174"/>
      <c r="K75" s="184"/>
      <c r="L75" s="185"/>
      <c r="M75" s="186"/>
      <c r="N75" s="180"/>
      <c r="O75" s="215"/>
      <c r="P75" s="180"/>
      <c r="Q75" s="181"/>
      <c r="R75" s="84" t="s">
        <v>331</v>
      </c>
      <c r="S75" s="182" t="s">
        <v>381</v>
      </c>
      <c r="T75" s="183"/>
    </row>
    <row r="76" spans="2:20" ht="18" thickBot="1" x14ac:dyDescent="0.6"/>
    <row r="77" spans="2:20" ht="38.4" customHeight="1" thickBot="1" x14ac:dyDescent="0.6">
      <c r="B77" s="38" t="s">
        <v>63</v>
      </c>
      <c r="C77" s="85">
        <v>45016</v>
      </c>
      <c r="D77" s="112" t="s">
        <v>63</v>
      </c>
      <c r="E77" s="113"/>
      <c r="F77" s="170" t="s">
        <v>356</v>
      </c>
      <c r="G77" s="171"/>
      <c r="H77" s="172"/>
      <c r="I77" s="173" t="s">
        <v>53</v>
      </c>
      <c r="J77" s="174"/>
      <c r="K77" s="175"/>
      <c r="L77" s="176"/>
      <c r="M77" s="177"/>
      <c r="N77" s="178"/>
      <c r="O77" s="179"/>
      <c r="P77" s="180"/>
      <c r="Q77" s="181"/>
      <c r="R77" s="84" t="s">
        <v>331</v>
      </c>
      <c r="S77" s="182" t="s">
        <v>382</v>
      </c>
      <c r="T77" s="183"/>
    </row>
    <row r="79" spans="2:20" ht="18" thickBot="1" x14ac:dyDescent="0.6"/>
    <row r="80" spans="2:20" ht="23" thickBot="1" x14ac:dyDescent="0.6">
      <c r="B80" s="112" t="s">
        <v>310</v>
      </c>
      <c r="C80" s="113"/>
      <c r="F80" s="112" t="s">
        <v>348</v>
      </c>
      <c r="G80" s="114"/>
      <c r="H80" s="114"/>
      <c r="I80" s="114"/>
      <c r="J80" s="113"/>
    </row>
    <row r="81" spans="2:20" ht="23" thickBot="1" x14ac:dyDescent="0.6">
      <c r="B81" s="112" t="s">
        <v>312</v>
      </c>
      <c r="C81" s="113"/>
      <c r="D81" s="82" t="s">
        <v>338</v>
      </c>
      <c r="E81" s="83" t="s">
        <v>63</v>
      </c>
      <c r="F81" s="166" t="s">
        <v>357</v>
      </c>
      <c r="G81" s="197"/>
      <c r="H81" s="197"/>
      <c r="I81" s="197"/>
      <c r="J81" s="167"/>
      <c r="K81" s="38" t="s">
        <v>314</v>
      </c>
      <c r="L81" s="124" t="s">
        <v>334</v>
      </c>
      <c r="M81" s="125"/>
    </row>
    <row r="82" spans="2:20" ht="23" thickBot="1" x14ac:dyDescent="0.6">
      <c r="B82" s="112" t="s">
        <v>351</v>
      </c>
      <c r="C82" s="113"/>
      <c r="D82" s="84" t="s">
        <v>358</v>
      </c>
      <c r="E82" s="83" t="s">
        <v>63</v>
      </c>
      <c r="F82" s="124" t="s">
        <v>317</v>
      </c>
      <c r="G82" s="128"/>
      <c r="H82" s="128"/>
      <c r="I82" s="128"/>
      <c r="J82" s="125"/>
    </row>
    <row r="83" spans="2:20" ht="18" thickBot="1" x14ac:dyDescent="0.6"/>
    <row r="84" spans="2:20" ht="23" thickBot="1" x14ac:dyDescent="0.6">
      <c r="B84" s="198" t="s">
        <v>337</v>
      </c>
      <c r="C84" s="198" t="s">
        <v>319</v>
      </c>
      <c r="D84" s="200" t="s">
        <v>333</v>
      </c>
      <c r="E84" s="201"/>
      <c r="F84" s="200" t="s">
        <v>320</v>
      </c>
      <c r="G84" s="103"/>
      <c r="H84" s="201"/>
      <c r="I84" s="200" t="s">
        <v>321</v>
      </c>
      <c r="J84" s="201"/>
      <c r="K84" s="112" t="s">
        <v>322</v>
      </c>
      <c r="L84" s="114"/>
      <c r="M84" s="113"/>
      <c r="N84" s="112" t="s">
        <v>323</v>
      </c>
      <c r="O84" s="113"/>
      <c r="P84" s="112" t="s">
        <v>324</v>
      </c>
      <c r="Q84" s="113"/>
      <c r="R84" s="190" t="s">
        <v>325</v>
      </c>
      <c r="S84" s="192" t="s">
        <v>326</v>
      </c>
      <c r="T84" s="193"/>
    </row>
    <row r="85" spans="2:20" ht="23" thickBot="1" x14ac:dyDescent="0.6">
      <c r="B85" s="199"/>
      <c r="C85" s="199"/>
      <c r="D85" s="202"/>
      <c r="E85" s="203"/>
      <c r="F85" s="202"/>
      <c r="G85" s="140"/>
      <c r="H85" s="203"/>
      <c r="I85" s="202"/>
      <c r="J85" s="203"/>
      <c r="K85" s="112" t="s">
        <v>327</v>
      </c>
      <c r="L85" s="114"/>
      <c r="M85" s="113"/>
      <c r="N85" s="112" t="s">
        <v>327</v>
      </c>
      <c r="O85" s="113"/>
      <c r="P85" s="112" t="s">
        <v>327</v>
      </c>
      <c r="Q85" s="113"/>
      <c r="R85" s="191"/>
      <c r="S85" s="194"/>
      <c r="T85" s="195"/>
    </row>
    <row r="86" spans="2:20" ht="23" thickBot="1" x14ac:dyDescent="0.6">
      <c r="B86" s="38"/>
      <c r="C86" s="85">
        <v>44287</v>
      </c>
      <c r="F86" s="112" t="s">
        <v>328</v>
      </c>
      <c r="G86" s="114"/>
      <c r="H86" s="113"/>
      <c r="K86" s="86"/>
      <c r="L86" s="86"/>
      <c r="P86" s="196">
        <v>0</v>
      </c>
      <c r="Q86" s="181"/>
      <c r="R86" s="87" t="s">
        <v>329</v>
      </c>
    </row>
    <row r="87" spans="2:20" ht="18" thickBot="1" x14ac:dyDescent="0.6">
      <c r="K87" s="86"/>
      <c r="L87" s="86"/>
    </row>
    <row r="88" spans="2:20" ht="45.65" customHeight="1" thickBot="1" x14ac:dyDescent="0.6">
      <c r="B88" s="38" t="s">
        <v>63</v>
      </c>
      <c r="C88" s="85">
        <v>44681</v>
      </c>
      <c r="D88" s="112" t="s">
        <v>63</v>
      </c>
      <c r="E88" s="113"/>
      <c r="F88" s="170" t="s">
        <v>359</v>
      </c>
      <c r="G88" s="171"/>
      <c r="H88" s="172"/>
      <c r="I88" s="173" t="s">
        <v>53</v>
      </c>
      <c r="J88" s="174"/>
      <c r="K88" s="184"/>
      <c r="L88" s="185"/>
      <c r="M88" s="186"/>
      <c r="N88" s="187"/>
      <c r="O88" s="188"/>
      <c r="P88" s="180"/>
      <c r="Q88" s="181"/>
      <c r="R88" s="84" t="s">
        <v>331</v>
      </c>
      <c r="S88" s="182" t="s">
        <v>360</v>
      </c>
      <c r="T88" s="183"/>
    </row>
    <row r="89" spans="2:20" ht="18" thickBot="1" x14ac:dyDescent="0.6"/>
    <row r="90" spans="2:20" ht="39" customHeight="1" thickBot="1" x14ac:dyDescent="0.6">
      <c r="B90" s="38" t="s">
        <v>63</v>
      </c>
      <c r="C90" s="85">
        <v>44681</v>
      </c>
      <c r="D90" s="112" t="s">
        <v>63</v>
      </c>
      <c r="E90" s="113"/>
      <c r="F90" s="170" t="s">
        <v>361</v>
      </c>
      <c r="G90" s="171"/>
      <c r="H90" s="172"/>
      <c r="I90" s="173" t="s">
        <v>53</v>
      </c>
      <c r="J90" s="174"/>
      <c r="K90" s="184"/>
      <c r="L90" s="185"/>
      <c r="M90" s="186"/>
      <c r="N90" s="187"/>
      <c r="O90" s="188"/>
      <c r="P90" s="180"/>
      <c r="Q90" s="181"/>
      <c r="R90" s="84" t="s">
        <v>331</v>
      </c>
      <c r="S90" s="182" t="s">
        <v>362</v>
      </c>
      <c r="T90" s="183"/>
    </row>
    <row r="91" spans="2:20" x14ac:dyDescent="0.55000000000000004">
      <c r="K91" s="86"/>
      <c r="L91" s="86"/>
    </row>
    <row r="92" spans="2:20" ht="22.5" x14ac:dyDescent="0.55000000000000004">
      <c r="C92" s="1" t="s">
        <v>384</v>
      </c>
      <c r="K92" s="89"/>
      <c r="L92" s="86"/>
    </row>
    <row r="93" spans="2:20" ht="18" thickBot="1" x14ac:dyDescent="0.6">
      <c r="K93" s="86"/>
      <c r="L93" s="86"/>
    </row>
    <row r="94" spans="2:20" ht="45" customHeight="1" thickBot="1" x14ac:dyDescent="0.6">
      <c r="B94" s="38" t="s">
        <v>63</v>
      </c>
      <c r="C94" s="85">
        <v>44985</v>
      </c>
      <c r="D94" s="112" t="s">
        <v>63</v>
      </c>
      <c r="E94" s="113"/>
      <c r="F94" s="170" t="s">
        <v>359</v>
      </c>
      <c r="G94" s="171"/>
      <c r="H94" s="172"/>
      <c r="I94" s="173" t="s">
        <v>53</v>
      </c>
      <c r="J94" s="174"/>
      <c r="K94" s="184"/>
      <c r="L94" s="185"/>
      <c r="M94" s="186"/>
      <c r="N94" s="187"/>
      <c r="O94" s="188"/>
      <c r="P94" s="180"/>
      <c r="Q94" s="181"/>
      <c r="R94" s="84" t="s">
        <v>331</v>
      </c>
      <c r="S94" s="182" t="s">
        <v>385</v>
      </c>
      <c r="T94" s="183"/>
    </row>
    <row r="95" spans="2:20" ht="18" thickBot="1" x14ac:dyDescent="0.6"/>
    <row r="96" spans="2:20" ht="43.25" customHeight="1" thickBot="1" x14ac:dyDescent="0.6">
      <c r="B96" s="38" t="s">
        <v>63</v>
      </c>
      <c r="C96" s="85">
        <v>44985</v>
      </c>
      <c r="D96" s="112" t="s">
        <v>63</v>
      </c>
      <c r="E96" s="113"/>
      <c r="F96" s="170" t="s">
        <v>361</v>
      </c>
      <c r="G96" s="171"/>
      <c r="H96" s="172"/>
      <c r="I96" s="173" t="s">
        <v>53</v>
      </c>
      <c r="J96" s="174"/>
      <c r="K96" s="184"/>
      <c r="L96" s="185"/>
      <c r="M96" s="186"/>
      <c r="N96" s="187"/>
      <c r="O96" s="188"/>
      <c r="P96" s="180"/>
      <c r="Q96" s="181"/>
      <c r="R96" s="84" t="s">
        <v>331</v>
      </c>
      <c r="S96" s="182" t="s">
        <v>386</v>
      </c>
      <c r="T96" s="183"/>
    </row>
    <row r="97" spans="2:20" ht="23" thickBot="1" x14ac:dyDescent="0.6">
      <c r="K97" s="86"/>
      <c r="L97" s="86"/>
      <c r="Q97" s="90"/>
    </row>
    <row r="98" spans="2:20" ht="49.25" customHeight="1" thickBot="1" x14ac:dyDescent="0.6">
      <c r="B98" s="38" t="s">
        <v>63</v>
      </c>
      <c r="C98" s="85">
        <v>44985</v>
      </c>
      <c r="D98" s="112" t="s">
        <v>63</v>
      </c>
      <c r="E98" s="113"/>
      <c r="F98" s="170" t="s">
        <v>353</v>
      </c>
      <c r="G98" s="171"/>
      <c r="H98" s="172"/>
      <c r="I98" s="173" t="s">
        <v>53</v>
      </c>
      <c r="J98" s="174"/>
      <c r="K98" s="175"/>
      <c r="L98" s="176"/>
      <c r="M98" s="177"/>
      <c r="N98" s="178"/>
      <c r="O98" s="179"/>
      <c r="P98" s="178"/>
      <c r="Q98" s="216"/>
      <c r="R98" s="84" t="s">
        <v>331</v>
      </c>
      <c r="S98" s="182" t="s">
        <v>383</v>
      </c>
      <c r="T98" s="183"/>
    </row>
    <row r="100" spans="2:20" ht="18" thickBot="1" x14ac:dyDescent="0.6"/>
    <row r="101" spans="2:20" ht="23" thickBot="1" x14ac:dyDescent="0.6">
      <c r="B101" s="112" t="s">
        <v>310</v>
      </c>
      <c r="C101" s="113"/>
      <c r="F101" s="112" t="s">
        <v>348</v>
      </c>
      <c r="G101" s="114"/>
      <c r="H101" s="114"/>
      <c r="I101" s="114"/>
      <c r="J101" s="113"/>
    </row>
    <row r="102" spans="2:20" ht="23" thickBot="1" x14ac:dyDescent="0.6">
      <c r="B102" s="112" t="s">
        <v>312</v>
      </c>
      <c r="C102" s="113"/>
      <c r="D102" s="82" t="s">
        <v>338</v>
      </c>
      <c r="E102" s="83" t="s">
        <v>63</v>
      </c>
      <c r="F102" s="124" t="s">
        <v>72</v>
      </c>
      <c r="G102" s="128"/>
      <c r="H102" s="128"/>
      <c r="I102" s="128"/>
      <c r="J102" s="125"/>
      <c r="K102" s="38" t="s">
        <v>314</v>
      </c>
      <c r="L102" s="124" t="s">
        <v>315</v>
      </c>
      <c r="M102" s="125"/>
    </row>
    <row r="103" spans="2:20" ht="23" thickBot="1" x14ac:dyDescent="0.6">
      <c r="B103" s="112" t="s">
        <v>335</v>
      </c>
      <c r="C103" s="113"/>
      <c r="D103" s="84" t="s">
        <v>338</v>
      </c>
      <c r="E103" s="83" t="s">
        <v>63</v>
      </c>
      <c r="F103" s="124" t="s">
        <v>317</v>
      </c>
      <c r="G103" s="128"/>
      <c r="H103" s="128"/>
      <c r="I103" s="128"/>
      <c r="J103" s="125"/>
    </row>
    <row r="104" spans="2:20" ht="18" thickBot="1" x14ac:dyDescent="0.6"/>
    <row r="105" spans="2:20" ht="23" thickBot="1" x14ac:dyDescent="0.6">
      <c r="B105" s="198" t="s">
        <v>352</v>
      </c>
      <c r="C105" s="198" t="s">
        <v>319</v>
      </c>
      <c r="D105" s="200" t="s">
        <v>333</v>
      </c>
      <c r="E105" s="201"/>
      <c r="F105" s="200" t="s">
        <v>320</v>
      </c>
      <c r="G105" s="103"/>
      <c r="H105" s="201"/>
      <c r="I105" s="200" t="s">
        <v>321</v>
      </c>
      <c r="J105" s="201"/>
      <c r="K105" s="112" t="s">
        <v>322</v>
      </c>
      <c r="L105" s="114"/>
      <c r="M105" s="113"/>
      <c r="N105" s="112" t="s">
        <v>323</v>
      </c>
      <c r="O105" s="113"/>
      <c r="P105" s="112" t="s">
        <v>324</v>
      </c>
      <c r="Q105" s="113"/>
      <c r="R105" s="190" t="s">
        <v>325</v>
      </c>
      <c r="S105" s="192" t="s">
        <v>326</v>
      </c>
      <c r="T105" s="193"/>
    </row>
    <row r="106" spans="2:20" ht="23" thickBot="1" x14ac:dyDescent="0.6">
      <c r="B106" s="199"/>
      <c r="C106" s="199"/>
      <c r="D106" s="202"/>
      <c r="E106" s="203"/>
      <c r="F106" s="202"/>
      <c r="G106" s="140"/>
      <c r="H106" s="203"/>
      <c r="I106" s="202"/>
      <c r="J106" s="203"/>
      <c r="K106" s="112" t="s">
        <v>327</v>
      </c>
      <c r="L106" s="114"/>
      <c r="M106" s="113"/>
      <c r="N106" s="112" t="s">
        <v>327</v>
      </c>
      <c r="O106" s="113"/>
      <c r="P106" s="112" t="s">
        <v>327</v>
      </c>
      <c r="Q106" s="113"/>
      <c r="R106" s="191"/>
      <c r="S106" s="194"/>
      <c r="T106" s="195"/>
    </row>
    <row r="107" spans="2:20" ht="23" thickBot="1" x14ac:dyDescent="0.6">
      <c r="B107" s="38"/>
      <c r="C107" s="85">
        <v>44287</v>
      </c>
      <c r="F107" s="112" t="s">
        <v>328</v>
      </c>
      <c r="G107" s="114"/>
      <c r="H107" s="113"/>
      <c r="K107" s="86"/>
      <c r="L107" s="86"/>
      <c r="P107" s="196">
        <v>0</v>
      </c>
      <c r="Q107" s="181"/>
      <c r="R107" s="87" t="s">
        <v>339</v>
      </c>
    </row>
    <row r="108" spans="2:20" ht="18" thickBot="1" x14ac:dyDescent="0.6">
      <c r="K108" s="86"/>
      <c r="L108" s="86"/>
    </row>
    <row r="109" spans="2:20" ht="40.25" customHeight="1" thickBot="1" x14ac:dyDescent="0.6">
      <c r="B109" s="38" t="s">
        <v>63</v>
      </c>
      <c r="C109" s="85">
        <v>44681</v>
      </c>
      <c r="D109" s="112" t="s">
        <v>63</v>
      </c>
      <c r="E109" s="113"/>
      <c r="F109" s="170" t="s">
        <v>363</v>
      </c>
      <c r="G109" s="171"/>
      <c r="H109" s="172"/>
      <c r="I109" s="173" t="s">
        <v>53</v>
      </c>
      <c r="J109" s="174"/>
      <c r="K109" s="184"/>
      <c r="L109" s="185"/>
      <c r="M109" s="186"/>
      <c r="N109" s="180"/>
      <c r="O109" s="215"/>
      <c r="P109" s="180"/>
      <c r="Q109" s="181"/>
      <c r="R109" s="84" t="s">
        <v>331</v>
      </c>
      <c r="S109" s="182" t="s">
        <v>364</v>
      </c>
      <c r="T109" s="183"/>
    </row>
    <row r="111" spans="2:20" x14ac:dyDescent="0.55000000000000004">
      <c r="B111" s="1" t="s">
        <v>384</v>
      </c>
    </row>
    <row r="112" spans="2:20" ht="18" thickBot="1" x14ac:dyDescent="0.6"/>
    <row r="113" spans="2:20" ht="35.4" customHeight="1" thickBot="1" x14ac:dyDescent="0.6">
      <c r="B113" s="38" t="s">
        <v>63</v>
      </c>
      <c r="C113" s="85">
        <v>44985</v>
      </c>
      <c r="D113" s="112" t="s">
        <v>63</v>
      </c>
      <c r="E113" s="113"/>
      <c r="F113" s="170" t="s">
        <v>363</v>
      </c>
      <c r="G113" s="171"/>
      <c r="H113" s="172"/>
      <c r="I113" s="173" t="s">
        <v>53</v>
      </c>
      <c r="J113" s="174"/>
      <c r="K113" s="184"/>
      <c r="L113" s="185"/>
      <c r="M113" s="186"/>
      <c r="N113" s="180"/>
      <c r="O113" s="215"/>
      <c r="P113" s="180"/>
      <c r="Q113" s="181"/>
      <c r="R113" s="84" t="s">
        <v>331</v>
      </c>
      <c r="S113" s="182" t="s">
        <v>387</v>
      </c>
      <c r="T113" s="183"/>
    </row>
    <row r="114" spans="2:20" ht="22.5" x14ac:dyDescent="0.55000000000000004">
      <c r="Q114" s="90" t="s">
        <v>388</v>
      </c>
    </row>
    <row r="118" spans="2:20" ht="18" thickBot="1" x14ac:dyDescent="0.6"/>
    <row r="119" spans="2:20" ht="23" thickBot="1" x14ac:dyDescent="0.6">
      <c r="B119" s="112" t="s">
        <v>310</v>
      </c>
      <c r="C119" s="113"/>
      <c r="F119" s="112" t="s">
        <v>348</v>
      </c>
      <c r="G119" s="114"/>
      <c r="H119" s="114"/>
      <c r="I119" s="114"/>
      <c r="J119" s="113"/>
    </row>
    <row r="120" spans="2:20" ht="23" thickBot="1" x14ac:dyDescent="0.6">
      <c r="B120" s="112" t="s">
        <v>312</v>
      </c>
      <c r="C120" s="113"/>
      <c r="D120" s="82" t="s">
        <v>333</v>
      </c>
      <c r="E120" s="83" t="s">
        <v>63</v>
      </c>
      <c r="F120" s="124" t="s">
        <v>73</v>
      </c>
      <c r="G120" s="128"/>
      <c r="H120" s="128"/>
      <c r="I120" s="128"/>
      <c r="J120" s="125"/>
      <c r="K120" s="38" t="s">
        <v>314</v>
      </c>
      <c r="L120" s="124" t="s">
        <v>315</v>
      </c>
      <c r="M120" s="125"/>
    </row>
    <row r="121" spans="2:20" ht="23" thickBot="1" x14ac:dyDescent="0.6">
      <c r="B121" s="112" t="s">
        <v>365</v>
      </c>
      <c r="C121" s="113"/>
      <c r="D121" s="84" t="s">
        <v>333</v>
      </c>
      <c r="E121" s="83" t="s">
        <v>63</v>
      </c>
      <c r="F121" s="124" t="s">
        <v>317</v>
      </c>
      <c r="G121" s="128"/>
      <c r="H121" s="128"/>
      <c r="I121" s="128"/>
      <c r="J121" s="125"/>
    </row>
    <row r="122" spans="2:20" ht="18" thickBot="1" x14ac:dyDescent="0.6"/>
    <row r="123" spans="2:20" ht="23" thickBot="1" x14ac:dyDescent="0.6">
      <c r="B123" s="198" t="s">
        <v>344</v>
      </c>
      <c r="C123" s="198" t="s">
        <v>319</v>
      </c>
      <c r="D123" s="200" t="s">
        <v>338</v>
      </c>
      <c r="E123" s="201"/>
      <c r="F123" s="200" t="s">
        <v>320</v>
      </c>
      <c r="G123" s="103"/>
      <c r="H123" s="201"/>
      <c r="I123" s="200" t="s">
        <v>321</v>
      </c>
      <c r="J123" s="201"/>
      <c r="K123" s="112" t="s">
        <v>322</v>
      </c>
      <c r="L123" s="114"/>
      <c r="M123" s="113"/>
      <c r="N123" s="112" t="s">
        <v>323</v>
      </c>
      <c r="O123" s="113"/>
      <c r="P123" s="112" t="s">
        <v>324</v>
      </c>
      <c r="Q123" s="113"/>
      <c r="R123" s="190" t="s">
        <v>325</v>
      </c>
      <c r="S123" s="192" t="s">
        <v>326</v>
      </c>
      <c r="T123" s="193"/>
    </row>
    <row r="124" spans="2:20" ht="23" thickBot="1" x14ac:dyDescent="0.6">
      <c r="B124" s="199"/>
      <c r="C124" s="199"/>
      <c r="D124" s="202"/>
      <c r="E124" s="203"/>
      <c r="F124" s="202"/>
      <c r="G124" s="140"/>
      <c r="H124" s="203"/>
      <c r="I124" s="202"/>
      <c r="J124" s="203"/>
      <c r="K124" s="112" t="s">
        <v>327</v>
      </c>
      <c r="L124" s="114"/>
      <c r="M124" s="113"/>
      <c r="N124" s="112" t="s">
        <v>327</v>
      </c>
      <c r="O124" s="113"/>
      <c r="P124" s="112" t="s">
        <v>327</v>
      </c>
      <c r="Q124" s="113"/>
      <c r="R124" s="191"/>
      <c r="S124" s="194"/>
      <c r="T124" s="195"/>
    </row>
    <row r="125" spans="2:20" ht="23" thickBot="1" x14ac:dyDescent="0.6">
      <c r="B125" s="38"/>
      <c r="C125" s="85">
        <v>44287</v>
      </c>
      <c r="F125" s="112" t="s">
        <v>328</v>
      </c>
      <c r="G125" s="114"/>
      <c r="H125" s="113"/>
      <c r="K125" s="86"/>
      <c r="L125" s="86"/>
      <c r="P125" s="196">
        <v>0</v>
      </c>
      <c r="Q125" s="181"/>
      <c r="R125" s="87" t="s">
        <v>339</v>
      </c>
    </row>
    <row r="126" spans="2:20" ht="18" thickBot="1" x14ac:dyDescent="0.6">
      <c r="K126" s="86"/>
      <c r="L126" s="86"/>
    </row>
    <row r="127" spans="2:20" ht="44.4" customHeight="1" thickBot="1" x14ac:dyDescent="0.6">
      <c r="B127" s="38" t="s">
        <v>63</v>
      </c>
      <c r="C127" s="85">
        <v>44681</v>
      </c>
      <c r="D127" s="112" t="s">
        <v>63</v>
      </c>
      <c r="E127" s="113"/>
      <c r="F127" s="170" t="s">
        <v>366</v>
      </c>
      <c r="G127" s="171"/>
      <c r="H127" s="172"/>
      <c r="I127" s="173" t="s">
        <v>53</v>
      </c>
      <c r="J127" s="174"/>
      <c r="K127" s="184"/>
      <c r="L127" s="185"/>
      <c r="M127" s="186"/>
      <c r="N127" s="180"/>
      <c r="O127" s="215"/>
      <c r="P127" s="180"/>
      <c r="Q127" s="181"/>
      <c r="R127" s="84" t="s">
        <v>331</v>
      </c>
      <c r="S127" s="182" t="s">
        <v>367</v>
      </c>
      <c r="T127" s="183"/>
    </row>
    <row r="129" spans="2:20" x14ac:dyDescent="0.55000000000000004">
      <c r="B129" s="1" t="s">
        <v>384</v>
      </c>
    </row>
    <row r="130" spans="2:20" ht="18" thickBot="1" x14ac:dyDescent="0.6"/>
    <row r="131" spans="2:20" ht="39" customHeight="1" thickBot="1" x14ac:dyDescent="0.6">
      <c r="B131" s="38" t="s">
        <v>63</v>
      </c>
      <c r="C131" s="85">
        <v>44985</v>
      </c>
      <c r="D131" s="112" t="s">
        <v>63</v>
      </c>
      <c r="E131" s="113"/>
      <c r="F131" s="170" t="s">
        <v>366</v>
      </c>
      <c r="G131" s="171"/>
      <c r="H131" s="172"/>
      <c r="I131" s="173" t="s">
        <v>53</v>
      </c>
      <c r="J131" s="174"/>
      <c r="K131" s="184"/>
      <c r="L131" s="185"/>
      <c r="M131" s="186"/>
      <c r="N131" s="180"/>
      <c r="O131" s="215"/>
      <c r="P131" s="180"/>
      <c r="Q131" s="181"/>
      <c r="R131" s="84" t="s">
        <v>331</v>
      </c>
      <c r="S131" s="182" t="s">
        <v>389</v>
      </c>
      <c r="T131" s="183"/>
    </row>
    <row r="132" spans="2:20" ht="22.5" x14ac:dyDescent="0.55000000000000004">
      <c r="Q132" s="90" t="s">
        <v>390</v>
      </c>
    </row>
    <row r="136" spans="2:20" ht="18" thickBot="1" x14ac:dyDescent="0.6"/>
    <row r="137" spans="2:20" ht="23" thickBot="1" x14ac:dyDescent="0.6">
      <c r="B137" s="112" t="s">
        <v>310</v>
      </c>
      <c r="C137" s="113"/>
      <c r="F137" s="112" t="s">
        <v>348</v>
      </c>
      <c r="G137" s="114"/>
      <c r="H137" s="114"/>
      <c r="I137" s="114"/>
      <c r="J137" s="113"/>
    </row>
    <row r="138" spans="2:20" ht="23" thickBot="1" x14ac:dyDescent="0.6">
      <c r="B138" s="112" t="s">
        <v>312</v>
      </c>
      <c r="C138" s="113"/>
      <c r="D138" s="82" t="s">
        <v>354</v>
      </c>
      <c r="E138" s="83" t="s">
        <v>63</v>
      </c>
      <c r="F138" s="124" t="s">
        <v>74</v>
      </c>
      <c r="G138" s="128"/>
      <c r="H138" s="128"/>
      <c r="I138" s="128"/>
      <c r="J138" s="125"/>
      <c r="K138" s="38" t="s">
        <v>314</v>
      </c>
      <c r="L138" s="124" t="s">
        <v>315</v>
      </c>
      <c r="M138" s="125"/>
    </row>
    <row r="139" spans="2:20" ht="23" thickBot="1" x14ac:dyDescent="0.6">
      <c r="B139" s="112" t="s">
        <v>341</v>
      </c>
      <c r="C139" s="113"/>
      <c r="D139" s="84" t="s">
        <v>333</v>
      </c>
      <c r="E139" s="83" t="s">
        <v>63</v>
      </c>
      <c r="F139" s="124" t="s">
        <v>317</v>
      </c>
      <c r="G139" s="128"/>
      <c r="H139" s="128"/>
      <c r="I139" s="128"/>
      <c r="J139" s="125"/>
    </row>
    <row r="140" spans="2:20" ht="18" thickBot="1" x14ac:dyDescent="0.6"/>
    <row r="141" spans="2:20" ht="23" thickBot="1" x14ac:dyDescent="0.6">
      <c r="B141" s="198" t="s">
        <v>333</v>
      </c>
      <c r="C141" s="198" t="s">
        <v>319</v>
      </c>
      <c r="D141" s="200" t="s">
        <v>333</v>
      </c>
      <c r="E141" s="201"/>
      <c r="F141" s="200" t="s">
        <v>320</v>
      </c>
      <c r="G141" s="103"/>
      <c r="H141" s="201"/>
      <c r="I141" s="200" t="s">
        <v>321</v>
      </c>
      <c r="J141" s="201"/>
      <c r="K141" s="112" t="s">
        <v>322</v>
      </c>
      <c r="L141" s="114"/>
      <c r="M141" s="113"/>
      <c r="N141" s="112" t="s">
        <v>323</v>
      </c>
      <c r="O141" s="113"/>
      <c r="P141" s="112" t="s">
        <v>324</v>
      </c>
      <c r="Q141" s="113"/>
      <c r="R141" s="190" t="s">
        <v>325</v>
      </c>
      <c r="S141" s="192" t="s">
        <v>326</v>
      </c>
      <c r="T141" s="193"/>
    </row>
    <row r="142" spans="2:20" ht="23" thickBot="1" x14ac:dyDescent="0.6">
      <c r="B142" s="199"/>
      <c r="C142" s="199"/>
      <c r="D142" s="202"/>
      <c r="E142" s="203"/>
      <c r="F142" s="202"/>
      <c r="G142" s="140"/>
      <c r="H142" s="203"/>
      <c r="I142" s="202"/>
      <c r="J142" s="203"/>
      <c r="K142" s="112" t="s">
        <v>327</v>
      </c>
      <c r="L142" s="114"/>
      <c r="M142" s="113"/>
      <c r="N142" s="112" t="s">
        <v>327</v>
      </c>
      <c r="O142" s="113"/>
      <c r="P142" s="112" t="s">
        <v>327</v>
      </c>
      <c r="Q142" s="113"/>
      <c r="R142" s="191"/>
      <c r="S142" s="194"/>
      <c r="T142" s="195"/>
    </row>
    <row r="143" spans="2:20" ht="23" thickBot="1" x14ac:dyDescent="0.6">
      <c r="B143" s="38"/>
      <c r="C143" s="85">
        <v>44287</v>
      </c>
      <c r="F143" s="112" t="s">
        <v>328</v>
      </c>
      <c r="G143" s="114"/>
      <c r="H143" s="113"/>
      <c r="K143" s="86"/>
      <c r="L143" s="86"/>
      <c r="P143" s="196">
        <v>0</v>
      </c>
      <c r="Q143" s="181"/>
      <c r="R143" s="87" t="s">
        <v>339</v>
      </c>
    </row>
    <row r="144" spans="2:20" ht="18" thickBot="1" x14ac:dyDescent="0.6">
      <c r="K144" s="86"/>
      <c r="L144" s="86"/>
    </row>
    <row r="145" spans="2:20" ht="39" customHeight="1" thickBot="1" x14ac:dyDescent="0.6">
      <c r="B145" s="38" t="s">
        <v>63</v>
      </c>
      <c r="C145" s="85">
        <v>44681</v>
      </c>
      <c r="D145" s="112" t="s">
        <v>63</v>
      </c>
      <c r="E145" s="113"/>
      <c r="F145" s="170" t="s">
        <v>361</v>
      </c>
      <c r="G145" s="171"/>
      <c r="H145" s="172"/>
      <c r="I145" s="173" t="s">
        <v>53</v>
      </c>
      <c r="J145" s="174"/>
      <c r="K145" s="184"/>
      <c r="L145" s="185"/>
      <c r="M145" s="186"/>
      <c r="N145" s="180"/>
      <c r="O145" s="215"/>
      <c r="P145" s="180"/>
      <c r="Q145" s="181"/>
      <c r="R145" s="84" t="s">
        <v>331</v>
      </c>
      <c r="S145" s="182" t="s">
        <v>368</v>
      </c>
      <c r="T145" s="183"/>
    </row>
    <row r="147" spans="2:20" x14ac:dyDescent="0.55000000000000004">
      <c r="B147" s="1" t="s">
        <v>384</v>
      </c>
    </row>
    <row r="148" spans="2:20" ht="18" thickBot="1" x14ac:dyDescent="0.6">
      <c r="K148" s="86"/>
      <c r="L148" s="86"/>
    </row>
    <row r="149" spans="2:20" ht="23" thickBot="1" x14ac:dyDescent="0.6">
      <c r="B149" s="38" t="s">
        <v>63</v>
      </c>
      <c r="C149" s="85">
        <v>44985</v>
      </c>
      <c r="D149" s="112" t="s">
        <v>63</v>
      </c>
      <c r="E149" s="113"/>
      <c r="F149" s="170" t="s">
        <v>361</v>
      </c>
      <c r="G149" s="171"/>
      <c r="H149" s="172"/>
      <c r="I149" s="173" t="s">
        <v>53</v>
      </c>
      <c r="J149" s="174"/>
      <c r="K149" s="184"/>
      <c r="L149" s="185"/>
      <c r="M149" s="186"/>
      <c r="N149" s="180"/>
      <c r="O149" s="215"/>
      <c r="P149" s="180"/>
      <c r="Q149" s="181"/>
      <c r="R149" s="84" t="s">
        <v>331</v>
      </c>
      <c r="S149" s="182" t="s">
        <v>392</v>
      </c>
      <c r="T149" s="183"/>
    </row>
    <row r="150" spans="2:20" ht="22.5" x14ac:dyDescent="0.55000000000000004">
      <c r="Q150" s="90" t="s">
        <v>391</v>
      </c>
    </row>
    <row r="151" spans="2:20" ht="18" thickBot="1" x14ac:dyDescent="0.6"/>
    <row r="152" spans="2:20" ht="23" thickBot="1" x14ac:dyDescent="0.6">
      <c r="B152" s="112" t="s">
        <v>310</v>
      </c>
      <c r="C152" s="113"/>
      <c r="F152" s="112" t="s">
        <v>348</v>
      </c>
      <c r="G152" s="114"/>
      <c r="H152" s="114"/>
      <c r="I152" s="114"/>
      <c r="J152" s="113"/>
    </row>
    <row r="153" spans="2:20" ht="23" thickBot="1" x14ac:dyDescent="0.6">
      <c r="B153" s="112" t="s">
        <v>312</v>
      </c>
      <c r="C153" s="113"/>
      <c r="D153" s="82" t="s">
        <v>355</v>
      </c>
      <c r="E153" s="83" t="s">
        <v>63</v>
      </c>
      <c r="F153" s="166" t="s">
        <v>359</v>
      </c>
      <c r="G153" s="197"/>
      <c r="H153" s="197"/>
      <c r="I153" s="197"/>
      <c r="J153" s="167"/>
      <c r="K153" s="38" t="s">
        <v>314</v>
      </c>
      <c r="L153" s="124" t="s">
        <v>334</v>
      </c>
      <c r="M153" s="125"/>
    </row>
    <row r="154" spans="2:20" ht="23" thickBot="1" x14ac:dyDescent="0.6">
      <c r="B154" s="112" t="s">
        <v>369</v>
      </c>
      <c r="C154" s="113"/>
      <c r="D154" s="84" t="s">
        <v>333</v>
      </c>
      <c r="E154" s="83" t="s">
        <v>63</v>
      </c>
      <c r="F154" s="124" t="s">
        <v>317</v>
      </c>
      <c r="G154" s="128"/>
      <c r="H154" s="128"/>
      <c r="I154" s="128"/>
      <c r="J154" s="125"/>
    </row>
    <row r="155" spans="2:20" ht="18" thickBot="1" x14ac:dyDescent="0.6"/>
    <row r="156" spans="2:20" ht="23" thickBot="1" x14ac:dyDescent="0.6">
      <c r="B156" s="198" t="s">
        <v>344</v>
      </c>
      <c r="C156" s="198" t="s">
        <v>319</v>
      </c>
      <c r="D156" s="200" t="s">
        <v>358</v>
      </c>
      <c r="E156" s="201"/>
      <c r="F156" s="200" t="s">
        <v>320</v>
      </c>
      <c r="G156" s="103"/>
      <c r="H156" s="201"/>
      <c r="I156" s="200" t="s">
        <v>321</v>
      </c>
      <c r="J156" s="201"/>
      <c r="K156" s="112" t="s">
        <v>322</v>
      </c>
      <c r="L156" s="114"/>
      <c r="M156" s="113"/>
      <c r="N156" s="112" t="s">
        <v>323</v>
      </c>
      <c r="O156" s="113"/>
      <c r="P156" s="112" t="s">
        <v>324</v>
      </c>
      <c r="Q156" s="113"/>
      <c r="R156" s="190" t="s">
        <v>325</v>
      </c>
      <c r="S156" s="192" t="s">
        <v>326</v>
      </c>
      <c r="T156" s="193"/>
    </row>
    <row r="157" spans="2:20" ht="23" thickBot="1" x14ac:dyDescent="0.6">
      <c r="B157" s="199"/>
      <c r="C157" s="199"/>
      <c r="D157" s="202"/>
      <c r="E157" s="203"/>
      <c r="F157" s="202"/>
      <c r="G157" s="140"/>
      <c r="H157" s="203"/>
      <c r="I157" s="202"/>
      <c r="J157" s="203"/>
      <c r="K157" s="112" t="s">
        <v>327</v>
      </c>
      <c r="L157" s="114"/>
      <c r="M157" s="113"/>
      <c r="N157" s="112" t="s">
        <v>327</v>
      </c>
      <c r="O157" s="113"/>
      <c r="P157" s="112" t="s">
        <v>327</v>
      </c>
      <c r="Q157" s="113"/>
      <c r="R157" s="191"/>
      <c r="S157" s="194"/>
      <c r="T157" s="195"/>
    </row>
    <row r="158" spans="2:20" ht="23" thickBot="1" x14ac:dyDescent="0.6">
      <c r="B158" s="38"/>
      <c r="C158" s="85">
        <v>44287</v>
      </c>
      <c r="F158" s="112" t="s">
        <v>328</v>
      </c>
      <c r="G158" s="114"/>
      <c r="H158" s="113"/>
      <c r="K158" s="86"/>
      <c r="L158" s="86"/>
      <c r="P158" s="196">
        <v>0</v>
      </c>
      <c r="Q158" s="181"/>
      <c r="R158" s="87" t="s">
        <v>329</v>
      </c>
    </row>
    <row r="159" spans="2:20" ht="18" thickBot="1" x14ac:dyDescent="0.6">
      <c r="K159" s="86"/>
      <c r="L159" s="86"/>
    </row>
    <row r="160" spans="2:20" ht="49.25" customHeight="1" thickBot="1" x14ac:dyDescent="0.6">
      <c r="B160" s="38" t="s">
        <v>63</v>
      </c>
      <c r="C160" s="85">
        <v>44681</v>
      </c>
      <c r="D160" s="112" t="s">
        <v>63</v>
      </c>
      <c r="E160" s="113"/>
      <c r="F160" s="170" t="s">
        <v>356</v>
      </c>
      <c r="G160" s="171"/>
      <c r="H160" s="172"/>
      <c r="I160" s="173" t="s">
        <v>53</v>
      </c>
      <c r="J160" s="174"/>
      <c r="K160" s="175"/>
      <c r="L160" s="176"/>
      <c r="M160" s="177"/>
      <c r="N160" s="178"/>
      <c r="O160" s="179"/>
      <c r="P160" s="180"/>
      <c r="Q160" s="181"/>
      <c r="R160" s="84" t="s">
        <v>331</v>
      </c>
      <c r="S160" s="182" t="s">
        <v>367</v>
      </c>
      <c r="T160" s="183"/>
    </row>
    <row r="161" spans="2:20" ht="18" thickBot="1" x14ac:dyDescent="0.6"/>
    <row r="162" spans="2:20" ht="40.25" customHeight="1" thickBot="1" x14ac:dyDescent="0.6">
      <c r="B162" s="38" t="s">
        <v>63</v>
      </c>
      <c r="C162" s="85">
        <v>44712</v>
      </c>
      <c r="D162" s="112" t="s">
        <v>63</v>
      </c>
      <c r="E162" s="113"/>
      <c r="F162" s="170" t="s">
        <v>363</v>
      </c>
      <c r="G162" s="171"/>
      <c r="H162" s="172"/>
      <c r="I162" s="173" t="s">
        <v>53</v>
      </c>
      <c r="J162" s="174"/>
      <c r="K162" s="184"/>
      <c r="L162" s="185"/>
      <c r="M162" s="186"/>
      <c r="N162" s="187"/>
      <c r="O162" s="188"/>
      <c r="P162" s="180"/>
      <c r="Q162" s="181"/>
      <c r="R162" s="84" t="s">
        <v>331</v>
      </c>
      <c r="S162" s="182" t="s">
        <v>370</v>
      </c>
      <c r="T162" s="183"/>
    </row>
    <row r="164" spans="2:20" x14ac:dyDescent="0.55000000000000004">
      <c r="B164" s="1" t="s">
        <v>384</v>
      </c>
    </row>
    <row r="165" spans="2:20" ht="18" thickBot="1" x14ac:dyDescent="0.6"/>
    <row r="166" spans="2:20" ht="40.75" customHeight="1" thickBot="1" x14ac:dyDescent="0.6">
      <c r="B166" s="38" t="s">
        <v>63</v>
      </c>
      <c r="C166" s="85">
        <v>44620</v>
      </c>
      <c r="D166" s="112" t="s">
        <v>63</v>
      </c>
      <c r="E166" s="113"/>
      <c r="F166" s="170" t="s">
        <v>356</v>
      </c>
      <c r="G166" s="171"/>
      <c r="H166" s="172"/>
      <c r="I166" s="173" t="s">
        <v>53</v>
      </c>
      <c r="J166" s="174"/>
      <c r="K166" s="175"/>
      <c r="L166" s="176"/>
      <c r="M166" s="177"/>
      <c r="N166" s="178"/>
      <c r="O166" s="179"/>
      <c r="P166" s="180"/>
      <c r="Q166" s="181"/>
      <c r="R166" s="84" t="s">
        <v>331</v>
      </c>
      <c r="S166" s="182" t="s">
        <v>403</v>
      </c>
      <c r="T166" s="183"/>
    </row>
    <row r="167" spans="2:20" ht="18" thickBot="1" x14ac:dyDescent="0.6"/>
    <row r="168" spans="2:20" ht="40.75" customHeight="1" thickBot="1" x14ac:dyDescent="0.6">
      <c r="B168" s="38" t="s">
        <v>63</v>
      </c>
      <c r="C168" s="85">
        <v>44651</v>
      </c>
      <c r="D168" s="112" t="s">
        <v>63</v>
      </c>
      <c r="E168" s="113"/>
      <c r="F168" s="170" t="s">
        <v>363</v>
      </c>
      <c r="G168" s="171"/>
      <c r="H168" s="172"/>
      <c r="I168" s="173" t="s">
        <v>53</v>
      </c>
      <c r="J168" s="174"/>
      <c r="K168" s="184"/>
      <c r="L168" s="185"/>
      <c r="M168" s="186"/>
      <c r="N168" s="187"/>
      <c r="O168" s="188"/>
      <c r="P168" s="180"/>
      <c r="Q168" s="181"/>
      <c r="R168" s="84" t="s">
        <v>331</v>
      </c>
      <c r="S168" s="182" t="s">
        <v>404</v>
      </c>
      <c r="T168" s="183"/>
    </row>
    <row r="174" spans="2:20" ht="18" thickBot="1" x14ac:dyDescent="0.6"/>
    <row r="175" spans="2:20" ht="23" thickBot="1" x14ac:dyDescent="0.6">
      <c r="B175" s="112" t="s">
        <v>310</v>
      </c>
      <c r="C175" s="113"/>
      <c r="F175" s="112" t="s">
        <v>348</v>
      </c>
      <c r="G175" s="114"/>
      <c r="H175" s="114"/>
      <c r="I175" s="114"/>
      <c r="J175" s="113"/>
    </row>
    <row r="176" spans="2:20" ht="23" thickBot="1" x14ac:dyDescent="0.6">
      <c r="B176" s="112" t="s">
        <v>312</v>
      </c>
      <c r="C176" s="113"/>
      <c r="D176" s="82" t="s">
        <v>1</v>
      </c>
      <c r="E176" s="83" t="s">
        <v>63</v>
      </c>
      <c r="F176" s="166" t="s">
        <v>393</v>
      </c>
      <c r="G176" s="197"/>
      <c r="H176" s="197"/>
      <c r="I176" s="197"/>
      <c r="J176" s="167"/>
      <c r="K176" s="38" t="s">
        <v>314</v>
      </c>
      <c r="L176" s="124" t="s">
        <v>334</v>
      </c>
      <c r="M176" s="125"/>
    </row>
    <row r="177" spans="2:20" ht="23" thickBot="1" x14ac:dyDescent="0.6">
      <c r="B177" s="112" t="s">
        <v>316</v>
      </c>
      <c r="C177" s="113"/>
      <c r="D177" s="84" t="s">
        <v>1</v>
      </c>
      <c r="E177" s="83" t="s">
        <v>63</v>
      </c>
      <c r="F177" s="124" t="s">
        <v>317</v>
      </c>
      <c r="G177" s="128"/>
      <c r="H177" s="128"/>
      <c r="I177" s="128"/>
      <c r="J177" s="125"/>
    </row>
    <row r="178" spans="2:20" ht="18" thickBot="1" x14ac:dyDescent="0.6"/>
    <row r="179" spans="2:20" ht="23" thickBot="1" x14ac:dyDescent="0.6">
      <c r="B179" s="198" t="s">
        <v>1</v>
      </c>
      <c r="C179" s="198" t="s">
        <v>319</v>
      </c>
      <c r="D179" s="200" t="s">
        <v>333</v>
      </c>
      <c r="E179" s="201"/>
      <c r="F179" s="200" t="s">
        <v>320</v>
      </c>
      <c r="G179" s="103"/>
      <c r="H179" s="201"/>
      <c r="I179" s="200" t="s">
        <v>321</v>
      </c>
      <c r="J179" s="201"/>
      <c r="K179" s="112" t="s">
        <v>322</v>
      </c>
      <c r="L179" s="114"/>
      <c r="M179" s="113"/>
      <c r="N179" s="112" t="s">
        <v>323</v>
      </c>
      <c r="O179" s="113"/>
      <c r="P179" s="112" t="s">
        <v>324</v>
      </c>
      <c r="Q179" s="113"/>
      <c r="R179" s="190" t="s">
        <v>325</v>
      </c>
      <c r="S179" s="192" t="s">
        <v>326</v>
      </c>
      <c r="T179" s="193"/>
    </row>
    <row r="180" spans="2:20" ht="23" thickBot="1" x14ac:dyDescent="0.6">
      <c r="B180" s="199"/>
      <c r="C180" s="199"/>
      <c r="D180" s="202"/>
      <c r="E180" s="203"/>
      <c r="F180" s="202"/>
      <c r="G180" s="140"/>
      <c r="H180" s="203"/>
      <c r="I180" s="202"/>
      <c r="J180" s="203"/>
      <c r="K180" s="112" t="s">
        <v>327</v>
      </c>
      <c r="L180" s="114"/>
      <c r="M180" s="113"/>
      <c r="N180" s="112" t="s">
        <v>327</v>
      </c>
      <c r="O180" s="113"/>
      <c r="P180" s="112" t="s">
        <v>327</v>
      </c>
      <c r="Q180" s="113"/>
      <c r="R180" s="191"/>
      <c r="S180" s="194"/>
      <c r="T180" s="195"/>
    </row>
    <row r="181" spans="2:20" ht="23" thickBot="1" x14ac:dyDescent="0.6">
      <c r="B181" s="38"/>
      <c r="C181" s="85">
        <v>44287</v>
      </c>
      <c r="F181" s="112" t="s">
        <v>328</v>
      </c>
      <c r="G181" s="114"/>
      <c r="H181" s="113"/>
      <c r="K181" s="86"/>
      <c r="L181" s="86"/>
      <c r="P181" s="196">
        <v>0</v>
      </c>
      <c r="Q181" s="181"/>
      <c r="R181" s="87" t="s">
        <v>329</v>
      </c>
    </row>
    <row r="182" spans="2:20" ht="18" thickBot="1" x14ac:dyDescent="0.6">
      <c r="K182" s="86"/>
      <c r="L182" s="86"/>
    </row>
    <row r="183" spans="2:20" ht="43.25" customHeight="1" thickBot="1" x14ac:dyDescent="0.6">
      <c r="B183" s="38" t="s">
        <v>63</v>
      </c>
      <c r="C183" s="85">
        <v>44681</v>
      </c>
      <c r="D183" s="112" t="s">
        <v>63</v>
      </c>
      <c r="E183" s="113"/>
      <c r="F183" s="170" t="s">
        <v>396</v>
      </c>
      <c r="G183" s="171"/>
      <c r="H183" s="172"/>
      <c r="I183" s="173" t="s">
        <v>53</v>
      </c>
      <c r="J183" s="174"/>
      <c r="K183" s="175"/>
      <c r="L183" s="176"/>
      <c r="M183" s="177"/>
      <c r="N183" s="178"/>
      <c r="O183" s="179"/>
      <c r="P183" s="180"/>
      <c r="Q183" s="181"/>
      <c r="R183" s="84" t="s">
        <v>331</v>
      </c>
      <c r="S183" s="182" t="s">
        <v>394</v>
      </c>
      <c r="T183" s="183"/>
    </row>
    <row r="185" spans="2:20" x14ac:dyDescent="0.55000000000000004">
      <c r="B185" s="1" t="s">
        <v>384</v>
      </c>
    </row>
    <row r="186" spans="2:20" ht="18" thickBot="1" x14ac:dyDescent="0.6"/>
    <row r="187" spans="2:20" ht="43.75" customHeight="1" thickBot="1" x14ac:dyDescent="0.6">
      <c r="B187" s="38" t="s">
        <v>63</v>
      </c>
      <c r="C187" s="85">
        <v>44985</v>
      </c>
      <c r="D187" s="112" t="s">
        <v>63</v>
      </c>
      <c r="E187" s="113"/>
      <c r="F187" s="170" t="s">
        <v>396</v>
      </c>
      <c r="G187" s="171"/>
      <c r="H187" s="172"/>
      <c r="I187" s="173" t="s">
        <v>53</v>
      </c>
      <c r="J187" s="174"/>
      <c r="K187" s="184"/>
      <c r="L187" s="185"/>
      <c r="M187" s="186"/>
      <c r="N187" s="178"/>
      <c r="O187" s="179"/>
      <c r="P187" s="180"/>
      <c r="Q187" s="181"/>
      <c r="R187" s="84" t="s">
        <v>331</v>
      </c>
      <c r="S187" s="182" t="s">
        <v>395</v>
      </c>
      <c r="T187" s="183"/>
    </row>
    <row r="189" spans="2:20" ht="18" thickBot="1" x14ac:dyDescent="0.6"/>
    <row r="190" spans="2:20" ht="23" thickBot="1" x14ac:dyDescent="0.6">
      <c r="B190" s="112" t="s">
        <v>310</v>
      </c>
      <c r="C190" s="113"/>
      <c r="F190" s="112" t="s">
        <v>348</v>
      </c>
      <c r="G190" s="114"/>
      <c r="H190" s="114"/>
      <c r="I190" s="114"/>
      <c r="J190" s="113"/>
    </row>
    <row r="191" spans="2:20" ht="23" thickBot="1" x14ac:dyDescent="0.6">
      <c r="B191" s="112" t="s">
        <v>312</v>
      </c>
      <c r="C191" s="113"/>
      <c r="D191" s="82" t="s">
        <v>1</v>
      </c>
      <c r="E191" s="83" t="s">
        <v>63</v>
      </c>
      <c r="F191" s="166" t="s">
        <v>397</v>
      </c>
      <c r="G191" s="197"/>
      <c r="H191" s="197"/>
      <c r="I191" s="197"/>
      <c r="J191" s="167"/>
      <c r="K191" s="38" t="s">
        <v>314</v>
      </c>
      <c r="L191" s="124" t="s">
        <v>315</v>
      </c>
      <c r="M191" s="125"/>
    </row>
    <row r="192" spans="2:20" ht="23" thickBot="1" x14ac:dyDescent="0.6">
      <c r="B192" s="112" t="s">
        <v>316</v>
      </c>
      <c r="C192" s="113"/>
      <c r="D192" s="84" t="s">
        <v>1</v>
      </c>
      <c r="E192" s="83" t="s">
        <v>63</v>
      </c>
      <c r="F192" s="124" t="s">
        <v>317</v>
      </c>
      <c r="G192" s="128"/>
      <c r="H192" s="128"/>
      <c r="I192" s="128"/>
      <c r="J192" s="125"/>
    </row>
    <row r="193" spans="2:20" ht="18" thickBot="1" x14ac:dyDescent="0.6"/>
    <row r="194" spans="2:20" ht="23" thickBot="1" x14ac:dyDescent="0.6">
      <c r="B194" s="198" t="s">
        <v>1</v>
      </c>
      <c r="C194" s="198" t="s">
        <v>319</v>
      </c>
      <c r="D194" s="200" t="s">
        <v>333</v>
      </c>
      <c r="E194" s="201"/>
      <c r="F194" s="200" t="s">
        <v>320</v>
      </c>
      <c r="G194" s="103"/>
      <c r="H194" s="201"/>
      <c r="I194" s="200" t="s">
        <v>321</v>
      </c>
      <c r="J194" s="201"/>
      <c r="K194" s="112" t="s">
        <v>322</v>
      </c>
      <c r="L194" s="114"/>
      <c r="M194" s="113"/>
      <c r="N194" s="112" t="s">
        <v>323</v>
      </c>
      <c r="O194" s="113"/>
      <c r="P194" s="112" t="s">
        <v>324</v>
      </c>
      <c r="Q194" s="113"/>
      <c r="R194" s="190" t="s">
        <v>325</v>
      </c>
      <c r="S194" s="192" t="s">
        <v>326</v>
      </c>
      <c r="T194" s="193"/>
    </row>
    <row r="195" spans="2:20" ht="23" thickBot="1" x14ac:dyDescent="0.6">
      <c r="B195" s="199"/>
      <c r="C195" s="199"/>
      <c r="D195" s="202"/>
      <c r="E195" s="203"/>
      <c r="F195" s="202"/>
      <c r="G195" s="140"/>
      <c r="H195" s="203"/>
      <c r="I195" s="202"/>
      <c r="J195" s="203"/>
      <c r="K195" s="112" t="s">
        <v>327</v>
      </c>
      <c r="L195" s="114"/>
      <c r="M195" s="113"/>
      <c r="N195" s="112" t="s">
        <v>327</v>
      </c>
      <c r="O195" s="113"/>
      <c r="P195" s="112" t="s">
        <v>327</v>
      </c>
      <c r="Q195" s="113"/>
      <c r="R195" s="191"/>
      <c r="S195" s="194"/>
      <c r="T195" s="195"/>
    </row>
    <row r="196" spans="2:20" ht="23" thickBot="1" x14ac:dyDescent="0.6">
      <c r="B196" s="38"/>
      <c r="C196" s="85">
        <v>44287</v>
      </c>
      <c r="F196" s="112" t="s">
        <v>328</v>
      </c>
      <c r="G196" s="114"/>
      <c r="H196" s="113"/>
      <c r="K196" s="86"/>
      <c r="L196" s="86"/>
      <c r="P196" s="196">
        <v>0</v>
      </c>
      <c r="Q196" s="181"/>
      <c r="R196" s="87" t="s">
        <v>329</v>
      </c>
    </row>
    <row r="197" spans="2:20" ht="18" thickBot="1" x14ac:dyDescent="0.6">
      <c r="K197" s="86"/>
      <c r="L197" s="86"/>
    </row>
    <row r="198" spans="2:20" ht="23" thickBot="1" x14ac:dyDescent="0.6">
      <c r="B198" s="38" t="s">
        <v>63</v>
      </c>
      <c r="C198" s="85">
        <v>44681</v>
      </c>
      <c r="D198" s="112" t="s">
        <v>63</v>
      </c>
      <c r="E198" s="113"/>
      <c r="F198" s="170" t="s">
        <v>396</v>
      </c>
      <c r="G198" s="171"/>
      <c r="H198" s="172"/>
      <c r="I198" s="173" t="s">
        <v>53</v>
      </c>
      <c r="J198" s="174"/>
      <c r="K198" s="178"/>
      <c r="L198" s="189"/>
      <c r="M198" s="179"/>
      <c r="N198" s="187"/>
      <c r="O198" s="188"/>
      <c r="P198" s="180"/>
      <c r="Q198" s="181"/>
      <c r="R198" s="84" t="s">
        <v>331</v>
      </c>
      <c r="S198" s="182" t="s">
        <v>394</v>
      </c>
      <c r="T198" s="183"/>
    </row>
    <row r="200" spans="2:20" x14ac:dyDescent="0.55000000000000004">
      <c r="B200" s="1" t="s">
        <v>384</v>
      </c>
    </row>
    <row r="201" spans="2:20" ht="18" thickBot="1" x14ac:dyDescent="0.6"/>
    <row r="202" spans="2:20" ht="39" customHeight="1" thickBot="1" x14ac:dyDescent="0.6">
      <c r="B202" s="38" t="s">
        <v>63</v>
      </c>
      <c r="C202" s="85">
        <v>44985</v>
      </c>
      <c r="D202" s="112" t="s">
        <v>63</v>
      </c>
      <c r="E202" s="113"/>
      <c r="F202" s="170" t="s">
        <v>396</v>
      </c>
      <c r="G202" s="171"/>
      <c r="H202" s="172"/>
      <c r="I202" s="173" t="s">
        <v>53</v>
      </c>
      <c r="J202" s="174"/>
      <c r="K202" s="184"/>
      <c r="L202" s="185"/>
      <c r="M202" s="186"/>
      <c r="N202" s="178"/>
      <c r="O202" s="179"/>
      <c r="P202" s="180"/>
      <c r="Q202" s="181"/>
      <c r="R202" s="84" t="s">
        <v>331</v>
      </c>
      <c r="S202" s="182" t="s">
        <v>395</v>
      </c>
      <c r="T202" s="183"/>
    </row>
    <row r="205" spans="2:20" ht="18" thickBot="1" x14ac:dyDescent="0.6"/>
    <row r="206" spans="2:20" ht="23" thickBot="1" x14ac:dyDescent="0.6">
      <c r="B206" s="112" t="s">
        <v>310</v>
      </c>
      <c r="C206" s="113"/>
      <c r="F206" s="112" t="s">
        <v>348</v>
      </c>
      <c r="G206" s="114"/>
      <c r="H206" s="114"/>
      <c r="I206" s="114"/>
      <c r="J206" s="113"/>
    </row>
    <row r="207" spans="2:20" ht="23" thickBot="1" x14ac:dyDescent="0.6">
      <c r="B207" s="112" t="s">
        <v>312</v>
      </c>
      <c r="C207" s="113"/>
      <c r="D207" s="82" t="s">
        <v>338</v>
      </c>
      <c r="E207" s="83" t="s">
        <v>63</v>
      </c>
      <c r="F207" s="166" t="s">
        <v>361</v>
      </c>
      <c r="G207" s="197"/>
      <c r="H207" s="197"/>
      <c r="I207" s="197"/>
      <c r="J207" s="167"/>
      <c r="K207" s="38" t="s">
        <v>314</v>
      </c>
      <c r="L207" s="124" t="s">
        <v>334</v>
      </c>
      <c r="M207" s="125"/>
    </row>
    <row r="208" spans="2:20" ht="23" thickBot="1" x14ac:dyDescent="0.6">
      <c r="B208" s="112" t="s">
        <v>351</v>
      </c>
      <c r="C208" s="113"/>
      <c r="D208" s="84" t="s">
        <v>337</v>
      </c>
      <c r="E208" s="83" t="s">
        <v>63</v>
      </c>
      <c r="F208" s="124" t="s">
        <v>317</v>
      </c>
      <c r="G208" s="128"/>
      <c r="H208" s="128"/>
      <c r="I208" s="128"/>
      <c r="J208" s="125"/>
    </row>
    <row r="209" spans="2:20" ht="18" thickBot="1" x14ac:dyDescent="0.6"/>
    <row r="210" spans="2:20" ht="23" thickBot="1" x14ac:dyDescent="0.6">
      <c r="B210" s="198" t="s">
        <v>344</v>
      </c>
      <c r="C210" s="198" t="s">
        <v>319</v>
      </c>
      <c r="D210" s="200" t="s">
        <v>333</v>
      </c>
      <c r="E210" s="201"/>
      <c r="F210" s="200" t="s">
        <v>320</v>
      </c>
      <c r="G210" s="103"/>
      <c r="H210" s="201"/>
      <c r="I210" s="200" t="s">
        <v>321</v>
      </c>
      <c r="J210" s="201"/>
      <c r="K210" s="112" t="s">
        <v>322</v>
      </c>
      <c r="L210" s="114"/>
      <c r="M210" s="113"/>
      <c r="N210" s="112" t="s">
        <v>323</v>
      </c>
      <c r="O210" s="113"/>
      <c r="P210" s="112" t="s">
        <v>324</v>
      </c>
      <c r="Q210" s="113"/>
      <c r="R210" s="190" t="s">
        <v>325</v>
      </c>
      <c r="S210" s="192" t="s">
        <v>326</v>
      </c>
      <c r="T210" s="193"/>
    </row>
    <row r="211" spans="2:20" ht="23" thickBot="1" x14ac:dyDescent="0.6">
      <c r="B211" s="199"/>
      <c r="C211" s="199"/>
      <c r="D211" s="202"/>
      <c r="E211" s="203"/>
      <c r="F211" s="202"/>
      <c r="G211" s="140"/>
      <c r="H211" s="203"/>
      <c r="I211" s="202"/>
      <c r="J211" s="203"/>
      <c r="K211" s="112" t="s">
        <v>327</v>
      </c>
      <c r="L211" s="114"/>
      <c r="M211" s="113"/>
      <c r="N211" s="112" t="s">
        <v>327</v>
      </c>
      <c r="O211" s="113"/>
      <c r="P211" s="112" t="s">
        <v>327</v>
      </c>
      <c r="Q211" s="113"/>
      <c r="R211" s="191"/>
      <c r="S211" s="194"/>
      <c r="T211" s="195"/>
    </row>
    <row r="212" spans="2:20" ht="23" thickBot="1" x14ac:dyDescent="0.6">
      <c r="B212" s="38"/>
      <c r="C212" s="85">
        <v>44287</v>
      </c>
      <c r="F212" s="112" t="s">
        <v>328</v>
      </c>
      <c r="G212" s="114"/>
      <c r="H212" s="113"/>
      <c r="K212" s="86"/>
      <c r="L212" s="86"/>
      <c r="P212" s="196">
        <v>0</v>
      </c>
      <c r="Q212" s="181"/>
      <c r="R212" s="87" t="s">
        <v>329</v>
      </c>
    </row>
    <row r="213" spans="2:20" ht="18" thickBot="1" x14ac:dyDescent="0.6">
      <c r="K213" s="86"/>
      <c r="L213" s="86"/>
    </row>
    <row r="214" spans="2:20" ht="43.75" customHeight="1" thickBot="1" x14ac:dyDescent="0.6">
      <c r="B214" s="38" t="s">
        <v>63</v>
      </c>
      <c r="C214" s="85">
        <v>44681</v>
      </c>
      <c r="D214" s="112" t="s">
        <v>63</v>
      </c>
      <c r="E214" s="113"/>
      <c r="F214" s="170" t="s">
        <v>356</v>
      </c>
      <c r="G214" s="171"/>
      <c r="H214" s="172"/>
      <c r="I214" s="173" t="s">
        <v>53</v>
      </c>
      <c r="J214" s="174"/>
      <c r="K214" s="175"/>
      <c r="L214" s="176"/>
      <c r="M214" s="177"/>
      <c r="N214" s="178"/>
      <c r="O214" s="179"/>
      <c r="P214" s="180"/>
      <c r="Q214" s="181"/>
      <c r="R214" s="84" t="s">
        <v>331</v>
      </c>
      <c r="S214" s="182" t="s">
        <v>368</v>
      </c>
      <c r="T214" s="183"/>
    </row>
    <row r="215" spans="2:20" ht="18" thickBot="1" x14ac:dyDescent="0.6"/>
    <row r="216" spans="2:20" ht="40.25" customHeight="1" thickBot="1" x14ac:dyDescent="0.6">
      <c r="B216" s="38" t="s">
        <v>63</v>
      </c>
      <c r="C216" s="85">
        <v>44712</v>
      </c>
      <c r="D216" s="112" t="s">
        <v>63</v>
      </c>
      <c r="E216" s="113"/>
      <c r="F216" s="170" t="s">
        <v>363</v>
      </c>
      <c r="G216" s="171"/>
      <c r="H216" s="172"/>
      <c r="I216" s="173" t="s">
        <v>53</v>
      </c>
      <c r="J216" s="174"/>
      <c r="K216" s="184"/>
      <c r="L216" s="185"/>
      <c r="M216" s="186"/>
      <c r="N216" s="187"/>
      <c r="O216" s="188"/>
      <c r="P216" s="180"/>
      <c r="Q216" s="181"/>
      <c r="R216" s="84" t="s">
        <v>331</v>
      </c>
      <c r="S216" s="182" t="s">
        <v>371</v>
      </c>
      <c r="T216" s="183"/>
    </row>
    <row r="218" spans="2:20" x14ac:dyDescent="0.55000000000000004">
      <c r="B218" s="1" t="s">
        <v>384</v>
      </c>
    </row>
    <row r="219" spans="2:20" ht="18" thickBot="1" x14ac:dyDescent="0.6"/>
    <row r="220" spans="2:20" ht="45.65" customHeight="1" thickBot="1" x14ac:dyDescent="0.6">
      <c r="B220" s="38" t="s">
        <v>63</v>
      </c>
      <c r="C220" s="85">
        <v>44985</v>
      </c>
      <c r="D220" s="112" t="s">
        <v>63</v>
      </c>
      <c r="E220" s="113"/>
      <c r="F220" s="170" t="s">
        <v>356</v>
      </c>
      <c r="G220" s="171"/>
      <c r="H220" s="172"/>
      <c r="I220" s="173" t="s">
        <v>53</v>
      </c>
      <c r="J220" s="174"/>
      <c r="K220" s="175"/>
      <c r="L220" s="176"/>
      <c r="M220" s="177"/>
      <c r="N220" s="178"/>
      <c r="O220" s="179"/>
      <c r="P220" s="180"/>
      <c r="Q220" s="181"/>
      <c r="R220" s="84" t="s">
        <v>331</v>
      </c>
      <c r="S220" s="182" t="s">
        <v>392</v>
      </c>
      <c r="T220" s="183"/>
    </row>
    <row r="221" spans="2:20" ht="18" thickBot="1" x14ac:dyDescent="0.6"/>
    <row r="222" spans="2:20" ht="23" thickBot="1" x14ac:dyDescent="0.6">
      <c r="B222" s="38" t="s">
        <v>63</v>
      </c>
      <c r="C222" s="85">
        <v>45016</v>
      </c>
      <c r="D222" s="112" t="s">
        <v>63</v>
      </c>
      <c r="E222" s="113"/>
      <c r="F222" s="170" t="s">
        <v>363</v>
      </c>
      <c r="G222" s="171"/>
      <c r="H222" s="172"/>
      <c r="I222" s="173" t="s">
        <v>53</v>
      </c>
      <c r="J222" s="174"/>
      <c r="K222" s="184"/>
      <c r="L222" s="185"/>
      <c r="M222" s="186"/>
      <c r="N222" s="187"/>
      <c r="O222" s="188"/>
      <c r="P222" s="180"/>
      <c r="Q222" s="181"/>
      <c r="R222" s="84" t="s">
        <v>331</v>
      </c>
      <c r="S222" s="182" t="s">
        <v>405</v>
      </c>
      <c r="T222" s="183"/>
    </row>
    <row r="227" spans="2:20" ht="18" thickBot="1" x14ac:dyDescent="0.6"/>
    <row r="228" spans="2:20" ht="23" thickBot="1" x14ac:dyDescent="0.6">
      <c r="B228" s="112" t="s">
        <v>310</v>
      </c>
      <c r="C228" s="113"/>
      <c r="F228" s="112" t="s">
        <v>348</v>
      </c>
      <c r="G228" s="114"/>
      <c r="H228" s="114"/>
      <c r="I228" s="114"/>
      <c r="J228" s="113"/>
    </row>
    <row r="229" spans="2:20" ht="23" thickBot="1" x14ac:dyDescent="0.6">
      <c r="B229" s="112" t="s">
        <v>312</v>
      </c>
      <c r="C229" s="113"/>
      <c r="D229" s="82" t="s">
        <v>355</v>
      </c>
      <c r="E229" s="83" t="s">
        <v>63</v>
      </c>
      <c r="F229" s="124" t="s">
        <v>372</v>
      </c>
      <c r="G229" s="128"/>
      <c r="H229" s="128"/>
      <c r="I229" s="128"/>
      <c r="J229" s="125"/>
      <c r="K229" s="38" t="s">
        <v>314</v>
      </c>
      <c r="L229" s="124" t="s">
        <v>315</v>
      </c>
      <c r="M229" s="125"/>
    </row>
    <row r="230" spans="2:20" ht="23" thickBot="1" x14ac:dyDescent="0.6">
      <c r="B230" s="112" t="s">
        <v>369</v>
      </c>
      <c r="C230" s="113"/>
      <c r="D230" s="84" t="s">
        <v>355</v>
      </c>
      <c r="E230" s="83" t="s">
        <v>63</v>
      </c>
      <c r="F230" s="124"/>
      <c r="G230" s="128"/>
      <c r="H230" s="128"/>
      <c r="I230" s="128"/>
      <c r="J230" s="125"/>
    </row>
    <row r="231" spans="2:20" ht="18" thickBot="1" x14ac:dyDescent="0.6"/>
    <row r="232" spans="2:20" ht="23" thickBot="1" x14ac:dyDescent="0.6">
      <c r="B232" s="198" t="s">
        <v>352</v>
      </c>
      <c r="C232" s="198" t="s">
        <v>319</v>
      </c>
      <c r="D232" s="200" t="s">
        <v>355</v>
      </c>
      <c r="E232" s="201"/>
      <c r="F232" s="200" t="s">
        <v>320</v>
      </c>
      <c r="G232" s="103"/>
      <c r="H232" s="201"/>
      <c r="I232" s="200" t="s">
        <v>321</v>
      </c>
      <c r="J232" s="201"/>
      <c r="K232" s="112" t="s">
        <v>322</v>
      </c>
      <c r="L232" s="114"/>
      <c r="M232" s="113"/>
      <c r="N232" s="112" t="s">
        <v>323</v>
      </c>
      <c r="O232" s="113"/>
      <c r="P232" s="112" t="s">
        <v>324</v>
      </c>
      <c r="Q232" s="113"/>
      <c r="R232" s="190" t="s">
        <v>325</v>
      </c>
      <c r="S232" s="192" t="s">
        <v>326</v>
      </c>
      <c r="T232" s="193"/>
    </row>
    <row r="233" spans="2:20" ht="23" thickBot="1" x14ac:dyDescent="0.6">
      <c r="B233" s="199"/>
      <c r="C233" s="199"/>
      <c r="D233" s="202"/>
      <c r="E233" s="203"/>
      <c r="F233" s="202"/>
      <c r="G233" s="140"/>
      <c r="H233" s="203"/>
      <c r="I233" s="202"/>
      <c r="J233" s="203"/>
      <c r="K233" s="112" t="s">
        <v>327</v>
      </c>
      <c r="L233" s="114"/>
      <c r="M233" s="113"/>
      <c r="N233" s="112" t="s">
        <v>327</v>
      </c>
      <c r="O233" s="113"/>
      <c r="P233" s="112" t="s">
        <v>327</v>
      </c>
      <c r="Q233" s="113"/>
      <c r="R233" s="191"/>
      <c r="S233" s="194"/>
      <c r="T233" s="195"/>
    </row>
    <row r="234" spans="2:20" ht="23" thickBot="1" x14ac:dyDescent="0.6">
      <c r="B234" s="38"/>
      <c r="C234" s="85">
        <v>44287</v>
      </c>
      <c r="F234" s="112" t="s">
        <v>328</v>
      </c>
      <c r="G234" s="114"/>
      <c r="H234" s="113"/>
      <c r="K234" s="86"/>
      <c r="L234" s="86"/>
      <c r="P234" s="180">
        <v>100000</v>
      </c>
      <c r="Q234" s="215"/>
      <c r="R234" s="87" t="s">
        <v>373</v>
      </c>
    </row>
    <row r="235" spans="2:20" ht="18" thickBot="1" x14ac:dyDescent="0.6">
      <c r="K235" s="86"/>
      <c r="L235" s="86"/>
    </row>
    <row r="236" spans="2:20" ht="40.75" customHeight="1" thickBot="1" x14ac:dyDescent="0.6">
      <c r="B236" s="38" t="s">
        <v>63</v>
      </c>
      <c r="C236" s="85">
        <v>44681</v>
      </c>
      <c r="D236" s="112" t="s">
        <v>63</v>
      </c>
      <c r="E236" s="113"/>
      <c r="F236" s="170" t="s">
        <v>106</v>
      </c>
      <c r="G236" s="171"/>
      <c r="H236" s="172"/>
      <c r="I236" s="173" t="s">
        <v>53</v>
      </c>
      <c r="J236" s="174"/>
      <c r="K236" s="175"/>
      <c r="L236" s="176"/>
      <c r="M236" s="177"/>
      <c r="N236" s="178"/>
      <c r="O236" s="179"/>
      <c r="P236" s="180"/>
      <c r="Q236" s="181"/>
      <c r="R236" s="84" t="s">
        <v>331</v>
      </c>
      <c r="S236" s="182" t="s">
        <v>374</v>
      </c>
      <c r="T236" s="183"/>
    </row>
    <row r="237" spans="2:20" ht="18" thickBot="1" x14ac:dyDescent="0.6"/>
    <row r="238" spans="2:20" ht="37.75" customHeight="1" thickBot="1" x14ac:dyDescent="0.6">
      <c r="B238" s="38" t="s">
        <v>63</v>
      </c>
      <c r="C238" s="85">
        <v>44712</v>
      </c>
      <c r="D238" s="112" t="s">
        <v>63</v>
      </c>
      <c r="E238" s="113"/>
      <c r="F238" s="170" t="s">
        <v>366</v>
      </c>
      <c r="G238" s="171"/>
      <c r="H238" s="172"/>
      <c r="I238" s="173" t="s">
        <v>53</v>
      </c>
      <c r="J238" s="174"/>
      <c r="K238" s="175"/>
      <c r="L238" s="176"/>
      <c r="M238" s="177"/>
      <c r="N238" s="178"/>
      <c r="O238" s="179"/>
      <c r="P238" s="180"/>
      <c r="Q238" s="181"/>
      <c r="R238" s="84" t="s">
        <v>331</v>
      </c>
      <c r="S238" s="182" t="s">
        <v>376</v>
      </c>
      <c r="T238" s="183"/>
    </row>
    <row r="239" spans="2:20" ht="18" thickBot="1" x14ac:dyDescent="0.6"/>
    <row r="240" spans="2:20" ht="35.4" customHeight="1" thickBot="1" x14ac:dyDescent="0.6">
      <c r="B240" s="38" t="s">
        <v>63</v>
      </c>
      <c r="C240" s="85">
        <v>44712</v>
      </c>
      <c r="D240" s="112" t="s">
        <v>63</v>
      </c>
      <c r="E240" s="113"/>
      <c r="F240" s="170" t="s">
        <v>377</v>
      </c>
      <c r="G240" s="171"/>
      <c r="H240" s="172"/>
      <c r="I240" s="173" t="s">
        <v>53</v>
      </c>
      <c r="J240" s="174"/>
      <c r="K240" s="175"/>
      <c r="L240" s="176"/>
      <c r="M240" s="177"/>
      <c r="N240" s="178"/>
      <c r="O240" s="179"/>
      <c r="P240" s="180"/>
      <c r="Q240" s="181"/>
      <c r="R240" s="84" t="s">
        <v>331</v>
      </c>
      <c r="S240" s="182" t="s">
        <v>378</v>
      </c>
      <c r="T240" s="183"/>
    </row>
    <row r="242" spans="2:20" x14ac:dyDescent="0.55000000000000004">
      <c r="B242" s="1" t="s">
        <v>384</v>
      </c>
    </row>
    <row r="243" spans="2:20" ht="18" thickBot="1" x14ac:dyDescent="0.6"/>
    <row r="244" spans="2:20" ht="45" customHeight="1" thickBot="1" x14ac:dyDescent="0.6">
      <c r="B244" s="38" t="s">
        <v>63</v>
      </c>
      <c r="C244" s="85">
        <v>44985</v>
      </c>
      <c r="D244" s="112" t="s">
        <v>63</v>
      </c>
      <c r="E244" s="113"/>
      <c r="F244" s="170" t="s">
        <v>106</v>
      </c>
      <c r="G244" s="171"/>
      <c r="H244" s="172"/>
      <c r="I244" s="173" t="s">
        <v>53</v>
      </c>
      <c r="J244" s="174"/>
      <c r="K244" s="175"/>
      <c r="L244" s="176"/>
      <c r="M244" s="177"/>
      <c r="N244" s="178"/>
      <c r="O244" s="179"/>
      <c r="P244" s="180"/>
      <c r="Q244" s="181"/>
      <c r="R244" s="84" t="s">
        <v>331</v>
      </c>
      <c r="S244" s="182" t="s">
        <v>406</v>
      </c>
      <c r="T244" s="183"/>
    </row>
    <row r="245" spans="2:20" ht="18" thickBot="1" x14ac:dyDescent="0.6"/>
    <row r="246" spans="2:20" ht="45" customHeight="1" thickBot="1" x14ac:dyDescent="0.6">
      <c r="B246" s="38" t="s">
        <v>63</v>
      </c>
      <c r="C246" s="85">
        <v>45016</v>
      </c>
      <c r="D246" s="112" t="s">
        <v>63</v>
      </c>
      <c r="E246" s="113"/>
      <c r="F246" s="170" t="s">
        <v>375</v>
      </c>
      <c r="G246" s="171"/>
      <c r="H246" s="172"/>
      <c r="I246" s="173" t="s">
        <v>53</v>
      </c>
      <c r="J246" s="174"/>
      <c r="K246" s="184"/>
      <c r="L246" s="185"/>
      <c r="M246" s="186"/>
      <c r="N246" s="187"/>
      <c r="O246" s="188"/>
      <c r="P246" s="180"/>
      <c r="Q246" s="181"/>
      <c r="R246" s="84" t="s">
        <v>331</v>
      </c>
      <c r="S246" s="182" t="s">
        <v>409</v>
      </c>
      <c r="T246" s="183"/>
    </row>
    <row r="247" spans="2:20" ht="18" thickBot="1" x14ac:dyDescent="0.6"/>
    <row r="248" spans="2:20" ht="23" thickBot="1" x14ac:dyDescent="0.6">
      <c r="B248" s="38" t="s">
        <v>63</v>
      </c>
      <c r="C248" s="85">
        <v>45016</v>
      </c>
      <c r="D248" s="112" t="s">
        <v>63</v>
      </c>
      <c r="E248" s="113"/>
      <c r="F248" s="170" t="s">
        <v>366</v>
      </c>
      <c r="G248" s="171"/>
      <c r="H248" s="172"/>
      <c r="I248" s="173" t="s">
        <v>53</v>
      </c>
      <c r="J248" s="174"/>
      <c r="K248" s="175"/>
      <c r="L248" s="176"/>
      <c r="M248" s="177"/>
      <c r="N248" s="178"/>
      <c r="O248" s="179"/>
      <c r="P248" s="180"/>
      <c r="Q248" s="181"/>
      <c r="R248" s="84" t="s">
        <v>331</v>
      </c>
      <c r="S248" s="182" t="s">
        <v>407</v>
      </c>
      <c r="T248" s="183"/>
    </row>
    <row r="249" spans="2:20" ht="18" thickBot="1" x14ac:dyDescent="0.6"/>
    <row r="250" spans="2:20" ht="42" customHeight="1" thickBot="1" x14ac:dyDescent="0.6">
      <c r="B250" s="38" t="s">
        <v>63</v>
      </c>
      <c r="C250" s="85">
        <v>45016</v>
      </c>
      <c r="D250" s="112" t="s">
        <v>63</v>
      </c>
      <c r="E250" s="113"/>
      <c r="F250" s="170" t="s">
        <v>377</v>
      </c>
      <c r="G250" s="171"/>
      <c r="H250" s="172"/>
      <c r="I250" s="173" t="s">
        <v>53</v>
      </c>
      <c r="J250" s="174"/>
      <c r="K250" s="175"/>
      <c r="L250" s="176"/>
      <c r="M250" s="177"/>
      <c r="N250" s="178"/>
      <c r="O250" s="179"/>
      <c r="P250" s="180"/>
      <c r="Q250" s="181"/>
      <c r="R250" s="84" t="s">
        <v>331</v>
      </c>
      <c r="S250" s="182" t="s">
        <v>408</v>
      </c>
      <c r="T250" s="183"/>
    </row>
  </sheetData>
  <mergeCells count="599">
    <mergeCell ref="N240:O240"/>
    <mergeCell ref="P240:Q240"/>
    <mergeCell ref="S240:T240"/>
    <mergeCell ref="D238:E238"/>
    <mergeCell ref="F238:H238"/>
    <mergeCell ref="I238:J238"/>
    <mergeCell ref="K238:M238"/>
    <mergeCell ref="N238:O238"/>
    <mergeCell ref="P238:Q238"/>
    <mergeCell ref="B232:B233"/>
    <mergeCell ref="C232:C233"/>
    <mergeCell ref="D232:E233"/>
    <mergeCell ref="F232:H233"/>
    <mergeCell ref="I232:J233"/>
    <mergeCell ref="K232:M232"/>
    <mergeCell ref="S236:T236"/>
    <mergeCell ref="F234:H234"/>
    <mergeCell ref="P234:Q234"/>
    <mergeCell ref="D236:E236"/>
    <mergeCell ref="F236:H236"/>
    <mergeCell ref="I236:J236"/>
    <mergeCell ref="K236:M236"/>
    <mergeCell ref="N236:O236"/>
    <mergeCell ref="P236:Q236"/>
    <mergeCell ref="B228:C228"/>
    <mergeCell ref="F228:J228"/>
    <mergeCell ref="B229:C229"/>
    <mergeCell ref="F229:J229"/>
    <mergeCell ref="L229:M229"/>
    <mergeCell ref="B230:C230"/>
    <mergeCell ref="F230:J230"/>
    <mergeCell ref="S214:T214"/>
    <mergeCell ref="D216:E216"/>
    <mergeCell ref="F216:H216"/>
    <mergeCell ref="I216:J216"/>
    <mergeCell ref="K216:M216"/>
    <mergeCell ref="N216:O216"/>
    <mergeCell ref="P216:Q216"/>
    <mergeCell ref="S216:T216"/>
    <mergeCell ref="D220:E220"/>
    <mergeCell ref="F220:H220"/>
    <mergeCell ref="I220:J220"/>
    <mergeCell ref="K220:M220"/>
    <mergeCell ref="N220:O220"/>
    <mergeCell ref="P220:Q220"/>
    <mergeCell ref="S220:T220"/>
    <mergeCell ref="D222:E222"/>
    <mergeCell ref="F222:H222"/>
    <mergeCell ref="F212:H212"/>
    <mergeCell ref="P212:Q212"/>
    <mergeCell ref="D214:E214"/>
    <mergeCell ref="F214:H214"/>
    <mergeCell ref="I214:J214"/>
    <mergeCell ref="K214:M214"/>
    <mergeCell ref="N214:O214"/>
    <mergeCell ref="P214:Q214"/>
    <mergeCell ref="N210:O210"/>
    <mergeCell ref="P210:Q210"/>
    <mergeCell ref="R210:R211"/>
    <mergeCell ref="S210:T211"/>
    <mergeCell ref="K211:M211"/>
    <mergeCell ref="N211:O211"/>
    <mergeCell ref="P211:Q211"/>
    <mergeCell ref="B210:B211"/>
    <mergeCell ref="C210:C211"/>
    <mergeCell ref="D210:E211"/>
    <mergeCell ref="F210:H211"/>
    <mergeCell ref="I210:J211"/>
    <mergeCell ref="K210:M210"/>
    <mergeCell ref="B206:C206"/>
    <mergeCell ref="F206:J206"/>
    <mergeCell ref="B207:C207"/>
    <mergeCell ref="F207:J207"/>
    <mergeCell ref="L207:M207"/>
    <mergeCell ref="B208:C208"/>
    <mergeCell ref="F208:J208"/>
    <mergeCell ref="S160:T160"/>
    <mergeCell ref="D162:E162"/>
    <mergeCell ref="F162:H162"/>
    <mergeCell ref="I162:J162"/>
    <mergeCell ref="K162:M162"/>
    <mergeCell ref="N162:O162"/>
    <mergeCell ref="P162:Q162"/>
    <mergeCell ref="S162:T162"/>
    <mergeCell ref="B175:C175"/>
    <mergeCell ref="F175:J175"/>
    <mergeCell ref="B176:C176"/>
    <mergeCell ref="F176:J176"/>
    <mergeCell ref="L176:M176"/>
    <mergeCell ref="B177:C177"/>
    <mergeCell ref="F177:J177"/>
    <mergeCell ref="B179:B180"/>
    <mergeCell ref="C179:C180"/>
    <mergeCell ref="F158:H158"/>
    <mergeCell ref="P158:Q158"/>
    <mergeCell ref="D160:E160"/>
    <mergeCell ref="F160:H160"/>
    <mergeCell ref="I160:J160"/>
    <mergeCell ref="K160:M160"/>
    <mergeCell ref="N160:O160"/>
    <mergeCell ref="P160:Q160"/>
    <mergeCell ref="K156:M156"/>
    <mergeCell ref="N156:O156"/>
    <mergeCell ref="P156:Q156"/>
    <mergeCell ref="R156:R157"/>
    <mergeCell ref="S156:T157"/>
    <mergeCell ref="K157:M157"/>
    <mergeCell ref="N157:O157"/>
    <mergeCell ref="P157:Q157"/>
    <mergeCell ref="B154:C154"/>
    <mergeCell ref="F154:J154"/>
    <mergeCell ref="B156:B157"/>
    <mergeCell ref="C156:C157"/>
    <mergeCell ref="D156:E157"/>
    <mergeCell ref="F156:H157"/>
    <mergeCell ref="I156:J157"/>
    <mergeCell ref="S145:T145"/>
    <mergeCell ref="B152:C152"/>
    <mergeCell ref="F152:J152"/>
    <mergeCell ref="B153:C153"/>
    <mergeCell ref="F153:J153"/>
    <mergeCell ref="L153:M153"/>
    <mergeCell ref="F143:H143"/>
    <mergeCell ref="P143:Q143"/>
    <mergeCell ref="D145:E145"/>
    <mergeCell ref="F145:H145"/>
    <mergeCell ref="I145:J145"/>
    <mergeCell ref="K145:M145"/>
    <mergeCell ref="N145:O145"/>
    <mergeCell ref="P145:Q145"/>
    <mergeCell ref="D149:E149"/>
    <mergeCell ref="F149:H149"/>
    <mergeCell ref="I149:J149"/>
    <mergeCell ref="K149:M149"/>
    <mergeCell ref="N149:O149"/>
    <mergeCell ref="P149:Q149"/>
    <mergeCell ref="S149:T149"/>
    <mergeCell ref="K141:M141"/>
    <mergeCell ref="N141:O141"/>
    <mergeCell ref="P141:Q141"/>
    <mergeCell ref="R141:R142"/>
    <mergeCell ref="S141:T142"/>
    <mergeCell ref="K142:M142"/>
    <mergeCell ref="N142:O142"/>
    <mergeCell ref="P142:Q142"/>
    <mergeCell ref="B139:C139"/>
    <mergeCell ref="F139:J139"/>
    <mergeCell ref="B141:B142"/>
    <mergeCell ref="C141:C142"/>
    <mergeCell ref="D141:E142"/>
    <mergeCell ref="F141:H142"/>
    <mergeCell ref="I141:J142"/>
    <mergeCell ref="S127:T127"/>
    <mergeCell ref="B137:C137"/>
    <mergeCell ref="F137:J137"/>
    <mergeCell ref="B138:C138"/>
    <mergeCell ref="F138:J138"/>
    <mergeCell ref="L138:M138"/>
    <mergeCell ref="F125:H125"/>
    <mergeCell ref="P125:Q125"/>
    <mergeCell ref="D127:E127"/>
    <mergeCell ref="F127:H127"/>
    <mergeCell ref="I127:J127"/>
    <mergeCell ref="K127:M127"/>
    <mergeCell ref="N127:O127"/>
    <mergeCell ref="P127:Q127"/>
    <mergeCell ref="D131:E131"/>
    <mergeCell ref="F131:H131"/>
    <mergeCell ref="I131:J131"/>
    <mergeCell ref="K131:M131"/>
    <mergeCell ref="N131:O131"/>
    <mergeCell ref="P131:Q131"/>
    <mergeCell ref="S131:T131"/>
    <mergeCell ref="K123:M123"/>
    <mergeCell ref="N123:O123"/>
    <mergeCell ref="P123:Q123"/>
    <mergeCell ref="R123:R124"/>
    <mergeCell ref="S123:T124"/>
    <mergeCell ref="K124:M124"/>
    <mergeCell ref="N124:O124"/>
    <mergeCell ref="P124:Q124"/>
    <mergeCell ref="B121:C121"/>
    <mergeCell ref="F121:J121"/>
    <mergeCell ref="B123:B124"/>
    <mergeCell ref="C123:C124"/>
    <mergeCell ref="D123:E124"/>
    <mergeCell ref="F123:H124"/>
    <mergeCell ref="I123:J124"/>
    <mergeCell ref="S109:T109"/>
    <mergeCell ref="B119:C119"/>
    <mergeCell ref="F119:J119"/>
    <mergeCell ref="B120:C120"/>
    <mergeCell ref="F120:J120"/>
    <mergeCell ref="L120:M120"/>
    <mergeCell ref="F107:H107"/>
    <mergeCell ref="P107:Q107"/>
    <mergeCell ref="D109:E109"/>
    <mergeCell ref="F109:H109"/>
    <mergeCell ref="I109:J109"/>
    <mergeCell ref="K109:M109"/>
    <mergeCell ref="N109:O109"/>
    <mergeCell ref="P109:Q109"/>
    <mergeCell ref="D113:E113"/>
    <mergeCell ref="F113:H113"/>
    <mergeCell ref="I113:J113"/>
    <mergeCell ref="K113:M113"/>
    <mergeCell ref="N113:O113"/>
    <mergeCell ref="P113:Q113"/>
    <mergeCell ref="S113:T113"/>
    <mergeCell ref="K105:M105"/>
    <mergeCell ref="N105:O105"/>
    <mergeCell ref="P105:Q105"/>
    <mergeCell ref="R105:R106"/>
    <mergeCell ref="S105:T106"/>
    <mergeCell ref="K106:M106"/>
    <mergeCell ref="N106:O106"/>
    <mergeCell ref="P106:Q106"/>
    <mergeCell ref="B103:C103"/>
    <mergeCell ref="F103:J103"/>
    <mergeCell ref="B105:B106"/>
    <mergeCell ref="C105:C106"/>
    <mergeCell ref="D105:E106"/>
    <mergeCell ref="F105:H106"/>
    <mergeCell ref="I105:J106"/>
    <mergeCell ref="S90:T90"/>
    <mergeCell ref="B101:C101"/>
    <mergeCell ref="F101:J101"/>
    <mergeCell ref="B102:C102"/>
    <mergeCell ref="F102:J102"/>
    <mergeCell ref="L102:M102"/>
    <mergeCell ref="D90:E90"/>
    <mergeCell ref="F90:H90"/>
    <mergeCell ref="I90:J90"/>
    <mergeCell ref="K90:M90"/>
    <mergeCell ref="N90:O90"/>
    <mergeCell ref="P90:Q90"/>
    <mergeCell ref="F96:H96"/>
    <mergeCell ref="I96:J96"/>
    <mergeCell ref="K96:M96"/>
    <mergeCell ref="N96:O96"/>
    <mergeCell ref="P96:Q96"/>
    <mergeCell ref="S96:T96"/>
    <mergeCell ref="S98:T98"/>
    <mergeCell ref="D88:E88"/>
    <mergeCell ref="F88:H88"/>
    <mergeCell ref="I88:J88"/>
    <mergeCell ref="K88:M88"/>
    <mergeCell ref="N88:O88"/>
    <mergeCell ref="P88:Q88"/>
    <mergeCell ref="S88:T88"/>
    <mergeCell ref="F86:H86"/>
    <mergeCell ref="P86:Q86"/>
    <mergeCell ref="D98:E98"/>
    <mergeCell ref="F98:H98"/>
    <mergeCell ref="I98:J98"/>
    <mergeCell ref="K98:M98"/>
    <mergeCell ref="N98:O98"/>
    <mergeCell ref="P98:Q98"/>
    <mergeCell ref="D94:E94"/>
    <mergeCell ref="F94:H94"/>
    <mergeCell ref="I94:J94"/>
    <mergeCell ref="K94:M94"/>
    <mergeCell ref="N94:O94"/>
    <mergeCell ref="P94:Q94"/>
    <mergeCell ref="S94:T94"/>
    <mergeCell ref="D96:E96"/>
    <mergeCell ref="N84:O84"/>
    <mergeCell ref="P84:Q84"/>
    <mergeCell ref="R84:R85"/>
    <mergeCell ref="S84:T85"/>
    <mergeCell ref="K85:M85"/>
    <mergeCell ref="N85:O85"/>
    <mergeCell ref="P85:Q85"/>
    <mergeCell ref="B84:B85"/>
    <mergeCell ref="C84:C85"/>
    <mergeCell ref="D84:E85"/>
    <mergeCell ref="F84:H85"/>
    <mergeCell ref="I84:J85"/>
    <mergeCell ref="K84:M84"/>
    <mergeCell ref="B80:C80"/>
    <mergeCell ref="F80:J80"/>
    <mergeCell ref="B81:C81"/>
    <mergeCell ref="F81:J81"/>
    <mergeCell ref="L81:M81"/>
    <mergeCell ref="B82:C82"/>
    <mergeCell ref="F82:J82"/>
    <mergeCell ref="S75:T75"/>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K71:M71"/>
    <mergeCell ref="N71:O71"/>
    <mergeCell ref="P71:Q71"/>
    <mergeCell ref="R71:R72"/>
    <mergeCell ref="S71:T72"/>
    <mergeCell ref="K72:M72"/>
    <mergeCell ref="N72:O72"/>
    <mergeCell ref="P72:Q72"/>
    <mergeCell ref="B69:C69"/>
    <mergeCell ref="F69:J69"/>
    <mergeCell ref="B71:B72"/>
    <mergeCell ref="C71:C72"/>
    <mergeCell ref="D71:E72"/>
    <mergeCell ref="F71:H72"/>
    <mergeCell ref="I71:J72"/>
    <mergeCell ref="S64:T64"/>
    <mergeCell ref="B67:C67"/>
    <mergeCell ref="F67:J67"/>
    <mergeCell ref="B68:C68"/>
    <mergeCell ref="F68:J68"/>
    <mergeCell ref="L68:M68"/>
    <mergeCell ref="F62:H62"/>
    <mergeCell ref="P62:Q62"/>
    <mergeCell ref="D64:E64"/>
    <mergeCell ref="F64:H64"/>
    <mergeCell ref="I64:J64"/>
    <mergeCell ref="K64:M64"/>
    <mergeCell ref="N64:O64"/>
    <mergeCell ref="P64:Q64"/>
    <mergeCell ref="K60:M60"/>
    <mergeCell ref="N60:O60"/>
    <mergeCell ref="P60:Q60"/>
    <mergeCell ref="R60:R61"/>
    <mergeCell ref="S60:T61"/>
    <mergeCell ref="K61:M61"/>
    <mergeCell ref="N61:O61"/>
    <mergeCell ref="P61:Q61"/>
    <mergeCell ref="B58:C58"/>
    <mergeCell ref="F58:J58"/>
    <mergeCell ref="B60:B61"/>
    <mergeCell ref="C60:C61"/>
    <mergeCell ref="D60:E61"/>
    <mergeCell ref="F60:H61"/>
    <mergeCell ref="I60:J61"/>
    <mergeCell ref="S53:T53"/>
    <mergeCell ref="B56:C56"/>
    <mergeCell ref="F56:J56"/>
    <mergeCell ref="B57:C57"/>
    <mergeCell ref="F57:J57"/>
    <mergeCell ref="L57:M57"/>
    <mergeCell ref="F51:H51"/>
    <mergeCell ref="P51:Q51"/>
    <mergeCell ref="D53:E53"/>
    <mergeCell ref="F53:H53"/>
    <mergeCell ref="I53:J53"/>
    <mergeCell ref="K53:M53"/>
    <mergeCell ref="N53:O53"/>
    <mergeCell ref="P53:Q53"/>
    <mergeCell ref="K49:M49"/>
    <mergeCell ref="N49:O49"/>
    <mergeCell ref="P49:Q49"/>
    <mergeCell ref="R49:R50"/>
    <mergeCell ref="S49:T50"/>
    <mergeCell ref="K50:M50"/>
    <mergeCell ref="N50:O50"/>
    <mergeCell ref="P50:Q50"/>
    <mergeCell ref="B47:C47"/>
    <mergeCell ref="F47:J47"/>
    <mergeCell ref="B49:B50"/>
    <mergeCell ref="C49:C50"/>
    <mergeCell ref="D49:E50"/>
    <mergeCell ref="F49:H50"/>
    <mergeCell ref="I49:J50"/>
    <mergeCell ref="S43:T43"/>
    <mergeCell ref="B45:C45"/>
    <mergeCell ref="F45:J45"/>
    <mergeCell ref="B46:C46"/>
    <mergeCell ref="F46:J46"/>
    <mergeCell ref="L46:M46"/>
    <mergeCell ref="F41:H41"/>
    <mergeCell ref="P41:Q41"/>
    <mergeCell ref="D43:E43"/>
    <mergeCell ref="F43:H43"/>
    <mergeCell ref="I43:J43"/>
    <mergeCell ref="K43:M43"/>
    <mergeCell ref="N43:O43"/>
    <mergeCell ref="P43:Q43"/>
    <mergeCell ref="K39:M39"/>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K28:M28"/>
    <mergeCell ref="N28:O28"/>
    <mergeCell ref="P28:Q28"/>
    <mergeCell ref="R28:R29"/>
    <mergeCell ref="S28:T29"/>
    <mergeCell ref="K29:M29"/>
    <mergeCell ref="N29:O29"/>
    <mergeCell ref="P29:Q29"/>
    <mergeCell ref="B26:C26"/>
    <mergeCell ref="F26:J26"/>
    <mergeCell ref="B28:B29"/>
    <mergeCell ref="C28:C29"/>
    <mergeCell ref="D28:E29"/>
    <mergeCell ref="F28:H29"/>
    <mergeCell ref="I28:J29"/>
    <mergeCell ref="S22:T22"/>
    <mergeCell ref="B24:C24"/>
    <mergeCell ref="F24:J24"/>
    <mergeCell ref="B25:C25"/>
    <mergeCell ref="F25:J25"/>
    <mergeCell ref="L25:M25"/>
    <mergeCell ref="F20:H20"/>
    <mergeCell ref="P20:Q20"/>
    <mergeCell ref="D22:E22"/>
    <mergeCell ref="F22:H22"/>
    <mergeCell ref="I22:J22"/>
    <mergeCell ref="K22:M22"/>
    <mergeCell ref="N22:O22"/>
    <mergeCell ref="P22:Q22"/>
    <mergeCell ref="K18:M18"/>
    <mergeCell ref="N18:O18"/>
    <mergeCell ref="P18:Q18"/>
    <mergeCell ref="R18:R19"/>
    <mergeCell ref="S18:T19"/>
    <mergeCell ref="K19:M19"/>
    <mergeCell ref="N19:O19"/>
    <mergeCell ref="P19:Q19"/>
    <mergeCell ref="B16:C16"/>
    <mergeCell ref="F16:J16"/>
    <mergeCell ref="B18:B19"/>
    <mergeCell ref="C18:C19"/>
    <mergeCell ref="D18:E19"/>
    <mergeCell ref="F18:H19"/>
    <mergeCell ref="I18:J19"/>
    <mergeCell ref="B9:U9"/>
    <mergeCell ref="B12:T12"/>
    <mergeCell ref="B14:C14"/>
    <mergeCell ref="F14:J14"/>
    <mergeCell ref="B15:C15"/>
    <mergeCell ref="F15:J15"/>
    <mergeCell ref="L15:M15"/>
    <mergeCell ref="B2:S2"/>
    <mergeCell ref="B4:U4"/>
    <mergeCell ref="B5:U5"/>
    <mergeCell ref="C7:E7"/>
    <mergeCell ref="G7:I7"/>
    <mergeCell ref="J7:K7"/>
    <mergeCell ref="L7:R7"/>
    <mergeCell ref="T7:U7"/>
    <mergeCell ref="D179:E180"/>
    <mergeCell ref="F179:H180"/>
    <mergeCell ref="I179:J180"/>
    <mergeCell ref="K179:M179"/>
    <mergeCell ref="N179:O179"/>
    <mergeCell ref="P179:Q179"/>
    <mergeCell ref="R179:R180"/>
    <mergeCell ref="S179:T180"/>
    <mergeCell ref="K180:M180"/>
    <mergeCell ref="N180:O180"/>
    <mergeCell ref="P180:Q180"/>
    <mergeCell ref="F181:H181"/>
    <mergeCell ref="P181:Q181"/>
    <mergeCell ref="D183:E183"/>
    <mergeCell ref="F183:H183"/>
    <mergeCell ref="I183:J183"/>
    <mergeCell ref="K183:M183"/>
    <mergeCell ref="N183:O183"/>
    <mergeCell ref="P183:Q183"/>
    <mergeCell ref="S183:T183"/>
    <mergeCell ref="D187:E187"/>
    <mergeCell ref="F187:H187"/>
    <mergeCell ref="I187:J187"/>
    <mergeCell ref="K187:M187"/>
    <mergeCell ref="N187:O187"/>
    <mergeCell ref="P187:Q187"/>
    <mergeCell ref="S187:T187"/>
    <mergeCell ref="B190:C190"/>
    <mergeCell ref="F190:J190"/>
    <mergeCell ref="B191:C191"/>
    <mergeCell ref="F191:J191"/>
    <mergeCell ref="L191:M191"/>
    <mergeCell ref="B192:C192"/>
    <mergeCell ref="F192:J192"/>
    <mergeCell ref="B194:B195"/>
    <mergeCell ref="C194:C195"/>
    <mergeCell ref="D194:E195"/>
    <mergeCell ref="F194:H195"/>
    <mergeCell ref="I194:J195"/>
    <mergeCell ref="K194:M194"/>
    <mergeCell ref="N194:O194"/>
    <mergeCell ref="P194:Q194"/>
    <mergeCell ref="R194:R195"/>
    <mergeCell ref="S194:T195"/>
    <mergeCell ref="K195:M195"/>
    <mergeCell ref="N195:O195"/>
    <mergeCell ref="P195:Q195"/>
    <mergeCell ref="F196:H196"/>
    <mergeCell ref="P196:Q196"/>
    <mergeCell ref="D198:E198"/>
    <mergeCell ref="F198:H198"/>
    <mergeCell ref="I198:J198"/>
    <mergeCell ref="K198:M198"/>
    <mergeCell ref="P198:Q198"/>
    <mergeCell ref="S198:T198"/>
    <mergeCell ref="D202:E202"/>
    <mergeCell ref="F202:H202"/>
    <mergeCell ref="I202:J202"/>
    <mergeCell ref="K202:M202"/>
    <mergeCell ref="N202:O202"/>
    <mergeCell ref="P202:Q202"/>
    <mergeCell ref="S202:T202"/>
    <mergeCell ref="N198:O198"/>
    <mergeCell ref="D166:E166"/>
    <mergeCell ref="F166:H166"/>
    <mergeCell ref="I166:J166"/>
    <mergeCell ref="K166:M166"/>
    <mergeCell ref="N166:O166"/>
    <mergeCell ref="P166:Q166"/>
    <mergeCell ref="S166:T166"/>
    <mergeCell ref="D168:E168"/>
    <mergeCell ref="F168:H168"/>
    <mergeCell ref="I168:J168"/>
    <mergeCell ref="K168:M168"/>
    <mergeCell ref="N168:O168"/>
    <mergeCell ref="P168:Q168"/>
    <mergeCell ref="S168:T168"/>
    <mergeCell ref="I222:J222"/>
    <mergeCell ref="K222:M222"/>
    <mergeCell ref="N222:O222"/>
    <mergeCell ref="P222:Q222"/>
    <mergeCell ref="S222:T222"/>
    <mergeCell ref="D244:E244"/>
    <mergeCell ref="F244:H244"/>
    <mergeCell ref="I244:J244"/>
    <mergeCell ref="K244:M244"/>
    <mergeCell ref="N244:O244"/>
    <mergeCell ref="P244:Q244"/>
    <mergeCell ref="S244:T244"/>
    <mergeCell ref="N232:O232"/>
    <mergeCell ref="P232:Q232"/>
    <mergeCell ref="R232:R233"/>
    <mergeCell ref="S232:T233"/>
    <mergeCell ref="K233:M233"/>
    <mergeCell ref="N233:O233"/>
    <mergeCell ref="P233:Q233"/>
    <mergeCell ref="S238:T238"/>
    <mergeCell ref="D240:E240"/>
    <mergeCell ref="F240:H240"/>
    <mergeCell ref="I240:J240"/>
    <mergeCell ref="K240:M240"/>
    <mergeCell ref="D250:E250"/>
    <mergeCell ref="F250:H250"/>
    <mergeCell ref="I250:J250"/>
    <mergeCell ref="K250:M250"/>
    <mergeCell ref="N250:O250"/>
    <mergeCell ref="P250:Q250"/>
    <mergeCell ref="S250:T250"/>
    <mergeCell ref="D246:E246"/>
    <mergeCell ref="F246:H246"/>
    <mergeCell ref="I246:J246"/>
    <mergeCell ref="K246:M246"/>
    <mergeCell ref="N246:O246"/>
    <mergeCell ref="P246:Q246"/>
    <mergeCell ref="S246:T246"/>
    <mergeCell ref="D248:E248"/>
    <mergeCell ref="F248:H248"/>
    <mergeCell ref="I248:J248"/>
    <mergeCell ref="K248:M248"/>
    <mergeCell ref="N248:O248"/>
    <mergeCell ref="P248:Q248"/>
    <mergeCell ref="S248:T248"/>
  </mergeCells>
  <phoneticPr fontId="1"/>
  <printOptions horizontalCentered="1"/>
  <pageMargins left="0" right="0" top="0" bottom="0.55118110236220474"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B②_自動予算仕訳【４月】</vt:lpstr>
      <vt:lpstr>B②_自動予算仕訳【翌２月】</vt:lpstr>
      <vt:lpstr>B④_予算元帳</vt:lpstr>
      <vt:lpstr>A①_システム開発本部_入力!Print_Area</vt:lpstr>
      <vt:lpstr>A②_出力!Print_Area</vt:lpstr>
      <vt:lpstr>B①_システム開発本部入力!Print_Area</vt:lpstr>
      <vt:lpstr>B②_自動予算仕訳【４月】!Print_Area</vt:lpstr>
      <vt:lpstr>B②_自動予算仕訳【翌２月】!Print_Area</vt:lpstr>
      <vt:lpstr>B④_予算元帳!Print_Area</vt:lpstr>
      <vt:lpstr>演習の趣旨と利用方法!Print_Area</vt:lpstr>
      <vt:lpstr>A①_システム開発本部_入力!Print_Titles</vt:lpstr>
      <vt:lpstr>B①_システム開発本部入力!Print_Titles</vt:lpstr>
      <vt:lpstr>B②_自動予算仕訳【４月】!Print_Titles</vt:lpstr>
      <vt:lpstr>B②_自動予算仕訳【翌２月】!Print_Titles</vt:lpstr>
      <vt:lpstr>B④_予算元帳!Print_Titles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2022-08-18T08:29:35Z</cp:lastPrinted>
  <dcterms:created xsi:type="dcterms:W3CDTF">2021-09-20T04:00:10Z</dcterms:created>
  <dcterms:modified xsi:type="dcterms:W3CDTF">2022-08-18T09:19:21Z</dcterms:modified>
</cp:coreProperties>
</file>